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440" windowHeight="7185" activeTab="1"/>
  </bookViews>
  <sheets>
    <sheet name="Легенда" sheetId="1" r:id="rId1"/>
    <sheet name="Платежни трансакции по уреди" sheetId="2" r:id="rId2"/>
  </sheets>
  <calcPr calcId="145621"/>
</workbook>
</file>

<file path=xl/calcChain.xml><?xml version="1.0" encoding="utf-8"?>
<calcChain xmlns="http://schemas.openxmlformats.org/spreadsheetml/2006/main">
  <c r="AX77" i="2" l="1"/>
  <c r="AW77" i="2"/>
  <c r="AV77" i="2"/>
  <c r="AU77" i="2"/>
  <c r="AT77" i="2"/>
  <c r="AS77" i="2"/>
  <c r="AR77" i="2"/>
  <c r="AQ77" i="2"/>
  <c r="AP77" i="2"/>
  <c r="AO77" i="2"/>
  <c r="AN77" i="2"/>
  <c r="AM77" i="2"/>
  <c r="AX75" i="2"/>
  <c r="AW75" i="2"/>
  <c r="AV75" i="2"/>
  <c r="AU75" i="2"/>
  <c r="AT75" i="2"/>
  <c r="AS75" i="2"/>
  <c r="AR75" i="2"/>
  <c r="AQ75" i="2"/>
  <c r="AP75" i="2"/>
  <c r="AN75" i="2"/>
  <c r="AX73" i="2"/>
  <c r="AW73" i="2"/>
  <c r="AV73" i="2"/>
  <c r="AU73" i="2"/>
  <c r="AT73" i="2"/>
  <c r="AS73" i="2"/>
  <c r="AR73" i="2"/>
  <c r="AQ73" i="2"/>
  <c r="AP73" i="2"/>
  <c r="AO73" i="2"/>
  <c r="AN73" i="2"/>
  <c r="AM73" i="2"/>
  <c r="AX71" i="2"/>
  <c r="AW71" i="2"/>
  <c r="AV71" i="2"/>
  <c r="AU71" i="2"/>
  <c r="AT71" i="2"/>
  <c r="AS71" i="2"/>
  <c r="AR71" i="2"/>
  <c r="AQ71" i="2"/>
  <c r="AP71" i="2"/>
  <c r="AO71" i="2"/>
  <c r="AN71" i="2"/>
  <c r="AM71" i="2"/>
  <c r="AX69" i="2"/>
  <c r="AW69" i="2"/>
  <c r="AV69" i="2"/>
  <c r="AU69" i="2"/>
  <c r="AT69" i="2"/>
  <c r="AS69" i="2"/>
  <c r="AR69" i="2"/>
  <c r="AQ69" i="2"/>
  <c r="AW59" i="2"/>
  <c r="AT57" i="2"/>
  <c r="AS57" i="2"/>
  <c r="AR57" i="2"/>
  <c r="AQ57" i="2"/>
  <c r="AO33" i="2"/>
  <c r="AO75" i="2" s="1"/>
  <c r="AM33" i="2"/>
  <c r="AM75" i="2" s="1"/>
  <c r="AT19" i="2"/>
  <c r="AS19" i="2"/>
  <c r="AR19" i="2"/>
  <c r="AQ19" i="2"/>
  <c r="AP9" i="2"/>
  <c r="AP69" i="2" s="1"/>
  <c r="AO9" i="2"/>
  <c r="AO69" i="2" s="1"/>
  <c r="AN9" i="2"/>
  <c r="AN69" i="2" s="1"/>
  <c r="AM9" i="2"/>
  <c r="AM69" i="2" s="1"/>
  <c r="AG38" i="2" l="1"/>
  <c r="AG33" i="2"/>
  <c r="AE38" i="2"/>
  <c r="C71" i="2" l="1"/>
  <c r="D71" i="2"/>
  <c r="AK35" i="2" l="1"/>
  <c r="AI35" i="2"/>
  <c r="AG35" i="2"/>
  <c r="AE35" i="2"/>
  <c r="AC35" i="2"/>
  <c r="AA35" i="2"/>
  <c r="Y35" i="2"/>
  <c r="W35" i="2"/>
  <c r="U35" i="2"/>
  <c r="S35" i="2"/>
  <c r="Q35" i="2"/>
  <c r="O35" i="2"/>
  <c r="M35" i="2"/>
  <c r="K35" i="2"/>
  <c r="I35" i="2"/>
  <c r="G35" i="2"/>
  <c r="E35" i="2"/>
  <c r="C35" i="2"/>
  <c r="AL77" i="2" l="1"/>
  <c r="AK77" i="2"/>
  <c r="AJ77" i="2"/>
  <c r="AI77" i="2"/>
  <c r="AL75" i="2"/>
  <c r="AK75" i="2"/>
  <c r="AJ75" i="2"/>
  <c r="AI75" i="2"/>
  <c r="AL73" i="2"/>
  <c r="AK73" i="2"/>
  <c r="AJ73" i="2"/>
  <c r="AI73" i="2"/>
  <c r="AL71" i="2"/>
  <c r="AK71" i="2"/>
  <c r="AJ71" i="2"/>
  <c r="AI71" i="2"/>
  <c r="AL69" i="2"/>
  <c r="AK69" i="2"/>
  <c r="AJ69" i="2"/>
  <c r="AI69" i="2"/>
  <c r="AH77" i="2" l="1"/>
  <c r="AG77" i="2"/>
  <c r="AF77" i="2"/>
  <c r="AE77" i="2"/>
  <c r="AH75" i="2"/>
  <c r="AG75" i="2"/>
  <c r="AF75" i="2"/>
  <c r="AE75" i="2"/>
  <c r="AH73" i="2"/>
  <c r="AG73" i="2"/>
  <c r="AF73" i="2"/>
  <c r="AE73" i="2"/>
  <c r="AH71" i="2"/>
  <c r="AG71" i="2"/>
  <c r="AF71" i="2"/>
  <c r="AE71" i="2"/>
  <c r="AH69" i="2"/>
  <c r="AG69" i="2"/>
  <c r="AF69" i="2"/>
  <c r="AE69" i="2"/>
  <c r="AD77" i="2"/>
  <c r="AC77" i="2"/>
  <c r="AB77" i="2"/>
  <c r="AA77" i="2"/>
  <c r="AD75" i="2"/>
  <c r="AC75" i="2"/>
  <c r="AB75" i="2"/>
  <c r="AA75" i="2"/>
  <c r="AD73" i="2"/>
  <c r="AC73" i="2"/>
  <c r="AB73" i="2"/>
  <c r="AA73" i="2"/>
  <c r="AD71" i="2"/>
  <c r="AC71" i="2"/>
  <c r="AB71" i="2"/>
  <c r="AA71" i="2"/>
  <c r="AD69" i="2"/>
  <c r="AC69" i="2"/>
  <c r="AB69" i="2"/>
  <c r="AA69" i="2"/>
  <c r="Z77" i="2" l="1"/>
  <c r="Y77" i="2"/>
  <c r="X77" i="2"/>
  <c r="W77" i="2"/>
  <c r="V77" i="2"/>
  <c r="U77" i="2"/>
  <c r="T77" i="2"/>
  <c r="S77" i="2"/>
  <c r="R77" i="2"/>
  <c r="Q77" i="2"/>
  <c r="P77" i="2"/>
  <c r="O77" i="2"/>
  <c r="N77" i="2"/>
  <c r="M77" i="2"/>
  <c r="L77" i="2"/>
  <c r="K77" i="2"/>
  <c r="J77" i="2"/>
  <c r="I77" i="2"/>
  <c r="H77" i="2"/>
  <c r="G77" i="2"/>
  <c r="F77" i="2"/>
  <c r="E77" i="2"/>
  <c r="D77" i="2"/>
  <c r="C77" i="2"/>
  <c r="Z75" i="2"/>
  <c r="Y75" i="2"/>
  <c r="X75" i="2"/>
  <c r="W75" i="2"/>
  <c r="V75" i="2"/>
  <c r="U75" i="2"/>
  <c r="T75" i="2"/>
  <c r="S75" i="2"/>
  <c r="R75" i="2"/>
  <c r="Q75" i="2"/>
  <c r="P75" i="2"/>
  <c r="O75" i="2"/>
  <c r="N75" i="2"/>
  <c r="M75" i="2"/>
  <c r="L75" i="2"/>
  <c r="K75" i="2"/>
  <c r="J75" i="2"/>
  <c r="I75" i="2"/>
  <c r="H75" i="2"/>
  <c r="G75" i="2"/>
  <c r="F75" i="2"/>
  <c r="E75" i="2"/>
  <c r="D75" i="2"/>
  <c r="C75" i="2"/>
  <c r="Z73" i="2"/>
  <c r="Y73" i="2"/>
  <c r="X73" i="2"/>
  <c r="W73" i="2"/>
  <c r="V73" i="2"/>
  <c r="U73" i="2"/>
  <c r="T73" i="2"/>
  <c r="S73" i="2"/>
  <c r="R73" i="2"/>
  <c r="Q73" i="2"/>
  <c r="P73" i="2"/>
  <c r="O73" i="2"/>
  <c r="N73" i="2"/>
  <c r="M73" i="2"/>
  <c r="L73" i="2"/>
  <c r="K73" i="2"/>
  <c r="J73" i="2"/>
  <c r="I73" i="2"/>
  <c r="H73" i="2"/>
  <c r="G73" i="2"/>
  <c r="F73" i="2"/>
  <c r="E73" i="2"/>
  <c r="D73" i="2"/>
  <c r="C73" i="2"/>
  <c r="Z71" i="2"/>
  <c r="Y71" i="2"/>
  <c r="X71" i="2"/>
  <c r="W71" i="2"/>
  <c r="V71" i="2"/>
  <c r="U71" i="2"/>
  <c r="T71" i="2"/>
  <c r="S71" i="2"/>
  <c r="R71" i="2"/>
  <c r="Q71" i="2"/>
  <c r="P71" i="2"/>
  <c r="O71" i="2"/>
  <c r="N71" i="2"/>
  <c r="M71" i="2"/>
  <c r="L71" i="2"/>
  <c r="K71" i="2"/>
  <c r="J71" i="2"/>
  <c r="I71" i="2"/>
  <c r="H71" i="2"/>
  <c r="G71" i="2"/>
  <c r="F71" i="2"/>
  <c r="E71" i="2"/>
  <c r="Z69" i="2"/>
  <c r="Y69" i="2"/>
  <c r="X69" i="2"/>
  <c r="W69" i="2"/>
  <c r="V69" i="2"/>
  <c r="U69" i="2"/>
  <c r="T69" i="2"/>
  <c r="S69" i="2"/>
  <c r="R69" i="2"/>
  <c r="Q69" i="2"/>
  <c r="P69" i="2"/>
  <c r="O69" i="2"/>
  <c r="N69" i="2"/>
  <c r="M69" i="2"/>
  <c r="L69" i="2"/>
  <c r="K69" i="2"/>
  <c r="J69" i="2"/>
  <c r="I69" i="2"/>
  <c r="H69" i="2"/>
  <c r="G69" i="2"/>
  <c r="F69" i="2"/>
  <c r="E69" i="2"/>
  <c r="D69" i="2"/>
  <c r="C69" i="2"/>
</calcChain>
</file>

<file path=xl/sharedStrings.xml><?xml version="1.0" encoding="utf-8"?>
<sst xmlns="http://schemas.openxmlformats.org/spreadsheetml/2006/main" count="154" uniqueCount="48">
  <si>
    <t xml:space="preserve">Платежни трансакции со платежни картички според типот на уредот </t>
  </si>
  <si>
    <t>Јануари</t>
  </si>
  <si>
    <t>Февруари</t>
  </si>
  <si>
    <t>Март</t>
  </si>
  <si>
    <t>Април</t>
  </si>
  <si>
    <t>Мај</t>
  </si>
  <si>
    <t>Јуни</t>
  </si>
  <si>
    <t xml:space="preserve">Број </t>
  </si>
  <si>
    <t>Вредност (во МКД)</t>
  </si>
  <si>
    <t>Физички Лица</t>
  </si>
  <si>
    <t>Правни Лица</t>
  </si>
  <si>
    <t>а) Трансакции на уреди опслужувани од страна на резидентни обезбедувачи на платежни услуги со картички издадени во земјата</t>
  </si>
  <si>
    <t xml:space="preserve">   од кои:</t>
  </si>
  <si>
    <t xml:space="preserve">     Повлекување готовина на банкомати (ATM)</t>
  </si>
  <si>
    <t xml:space="preserve">     Депонирање готовина на банкомати (ATM)</t>
  </si>
  <si>
    <t xml:space="preserve">       од кои:</t>
  </si>
  <si>
    <t xml:space="preserve">             Иницирани на физички места на продажба за електронски </t>
  </si>
  <si>
    <t xml:space="preserve">                од кои:</t>
  </si>
  <si>
    <t xml:space="preserve">                   на контактни уреди</t>
  </si>
  <si>
    <t xml:space="preserve">                   на контактни/бесконтактни уреди</t>
  </si>
  <si>
    <t xml:space="preserve">                   бесконтактни уреди</t>
  </si>
  <si>
    <t xml:space="preserve">         повеќекратни трансакции</t>
  </si>
  <si>
    <t xml:space="preserve">     Трансакции за полнење/празнење електронски пари</t>
  </si>
  <si>
    <t xml:space="preserve">     Трансакции со картички со функција на електронски пари</t>
  </si>
  <si>
    <t>б)Трансакции на уреди опслужувани од страна на резидентни обезбедувачи на платежни услуги со картички издадени надвор од земјата</t>
  </si>
  <si>
    <t>в) Трансакции на уреди опслужувани од страна на нерезидентни обезбедувачите на платежни услуги надвор од земјата со картички издадени во земјата</t>
  </si>
  <si>
    <t>Вкупни трансакции на уреди (по типот на уреди)</t>
  </si>
  <si>
    <t>Меморандум ставки:</t>
  </si>
  <si>
    <t xml:space="preserve">     Повлекување готовина на физички места на продажба</t>
  </si>
  <si>
    <t xml:space="preserve">     Повлекување готовина на шалтерите на банката</t>
  </si>
  <si>
    <t xml:space="preserve">     Депонирање готовина на шалтерите на банката</t>
  </si>
  <si>
    <t xml:space="preserve">     Задолжување на сметки со просто книжење</t>
  </si>
  <si>
    <t xml:space="preserve">     Трансакции на виртуелни места на продажба (итернет-продажни места)</t>
  </si>
  <si>
    <t xml:space="preserve">     Трансакции на виртуелни места на продажба (интернет-продажни места)</t>
  </si>
  <si>
    <r>
      <rPr>
        <b/>
        <sz val="11"/>
        <color rgb="FF000000"/>
        <rFont val="Tahoma"/>
        <family val="2"/>
        <charset val="204"/>
      </rPr>
      <t>„Повлекување готовина на шалтерите на банката“</t>
    </r>
    <r>
      <rPr>
        <sz val="11"/>
        <color rgb="FF000000"/>
        <rFont val="Tahoma"/>
        <family val="2"/>
        <charset val="204"/>
      </rPr>
      <t xml:space="preserve"> е трансакција кадешто се врши повлекувањето готовина од сметката на шалтерите на банката, со употреба на формулар на банката за исплата на готовина, или пак со употреба на платежната картичка на ПОС терминал поставен на шалтерот на банката.</t>
    </r>
  </si>
  <si>
    <r>
      <rPr>
        <b/>
        <i/>
        <sz val="11"/>
        <color rgb="FF000000"/>
        <rFont val="Tahoma"/>
        <family val="2"/>
      </rPr>
      <t>„Депонирање готовина на шалтерите на банката“</t>
    </r>
    <r>
      <rPr>
        <sz val="11"/>
        <color rgb="FF000000"/>
        <rFont val="Tahoma"/>
        <family val="2"/>
      </rPr>
      <t xml:space="preserve"> е уплата на готовина на сметка на шалтерите на банката, со употреба на формулар за уплата на готовина на шалтер на банката.</t>
    </r>
  </si>
  <si>
    <r>
      <t>„</t>
    </r>
    <r>
      <rPr>
        <b/>
        <sz val="11"/>
        <color rgb="FF000000"/>
        <rFont val="Tahoma"/>
        <family val="2"/>
        <charset val="204"/>
      </rPr>
      <t>Повлекување готовина на физичките места на продажба“</t>
    </r>
    <r>
      <rPr>
        <sz val="11"/>
        <color rgb="FF000000"/>
        <rFont val="Tahoma"/>
        <family val="2"/>
        <charset val="204"/>
      </rPr>
      <t xml:space="preserve"> е трансакцијата со која имателот на картичката повлекува готовина на физичките места на продажба во комбинација со плаќање за производи или услуги. Овој вид на трансакции засега не се извршуваат во нашата земја и затоа податокот за прометот е нула.</t>
    </r>
  </si>
  <si>
    <t xml:space="preserve">             трансфер на средства </t>
  </si>
  <si>
    <t xml:space="preserve">     Трансакции на физички места на продажба (ПОС)</t>
  </si>
  <si>
    <t xml:space="preserve">             трансфер на средства</t>
  </si>
  <si>
    <t>Јули</t>
  </si>
  <si>
    <t>Август</t>
  </si>
  <si>
    <t>Септември</t>
  </si>
  <si>
    <r>
      <rPr>
        <b/>
        <sz val="11"/>
        <color rgb="FF000000"/>
        <rFont val="Tahoma"/>
        <family val="2"/>
        <charset val="204"/>
      </rPr>
      <t xml:space="preserve">
Платежни трансакции со платежни картички според типот на уредот 
</t>
    </r>
    <r>
      <rPr>
        <sz val="11"/>
        <color rgb="FF000000"/>
        <rFont val="Tahoma"/>
        <family val="2"/>
      </rPr>
      <t xml:space="preserve">
Табелата ги вклучува </t>
    </r>
    <r>
      <rPr>
        <b/>
        <i/>
        <sz val="11"/>
        <color rgb="FF000000"/>
        <rFont val="Tahoma"/>
        <family val="2"/>
      </rPr>
      <t>готовинските платежни трансакции на банкоматите -АТМ-и</t>
    </r>
    <r>
      <rPr>
        <sz val="11"/>
        <color rgb="FF000000"/>
        <rFont val="Tahoma"/>
        <family val="2"/>
      </rPr>
      <t xml:space="preserve"> (повлекување и депонирање на готовина на банкомати) и </t>
    </r>
    <r>
      <rPr>
        <b/>
        <i/>
        <sz val="11"/>
        <color rgb="FF000000"/>
        <rFont val="Tahoma"/>
        <family val="2"/>
      </rPr>
      <t>безготовинските платежни трансакции</t>
    </r>
    <r>
      <rPr>
        <sz val="11"/>
        <color rgb="FF000000"/>
        <rFont val="Tahoma"/>
        <family val="2"/>
      </rPr>
      <t xml:space="preserve"> </t>
    </r>
    <r>
      <rPr>
        <b/>
        <i/>
        <sz val="11"/>
        <color rgb="FF000000"/>
        <rFont val="Tahoma"/>
        <family val="2"/>
      </rPr>
      <t xml:space="preserve">во трговијата </t>
    </r>
    <r>
      <rPr>
        <sz val="11"/>
        <color rgb="FF000000"/>
        <rFont val="Tahoma"/>
        <family val="2"/>
      </rPr>
      <t xml:space="preserve">(трансакциите на физичките места на продажба (ПОС) и виртуелните места на продажба, уредите за самостојно вршење плаќања и трансакциите со електронски пари).
</t>
    </r>
    <r>
      <rPr>
        <b/>
        <i/>
        <sz val="11"/>
        <color rgb="FF000000"/>
        <rFont val="Tahoma"/>
        <family val="2"/>
      </rPr>
      <t>Платежните трансакции со платежни картички според типот на уредот се поделени во три различни категории засновани врз резидентноста на обезбедувачите на платежните услуги.</t>
    </r>
    <r>
      <rPr>
        <sz val="11"/>
        <color rgb="FF000000"/>
        <rFont val="Tahoma"/>
        <family val="2"/>
      </rPr>
      <t xml:space="preserve"> Првите две категории наведени подолу се бројат на страната на опслужувачот (обезбедувачот) на уредот, а последната категорија се брои на страната на издавачот на картичката:
а) трансакции на уредите во земјата </t>
    </r>
    <r>
      <rPr>
        <sz val="11"/>
        <color rgb="FF000000"/>
        <rFont val="Tahoma"/>
        <family val="2"/>
        <charset val="204"/>
      </rPr>
      <t>со</t>
    </r>
    <r>
      <rPr>
        <b/>
        <i/>
        <sz val="11"/>
        <color rgb="FF000000"/>
        <rFont val="Tahoma"/>
        <family val="2"/>
      </rPr>
      <t xml:space="preserve"> картички издадени во земјата;</t>
    </r>
    <r>
      <rPr>
        <sz val="11"/>
        <color rgb="FF000000"/>
        <rFont val="Tahoma"/>
        <family val="2"/>
      </rPr>
      <t xml:space="preserve">
б) трансакции на уредите во земјата </t>
    </r>
    <r>
      <rPr>
        <sz val="11"/>
        <color rgb="FF000000"/>
        <rFont val="Tahoma"/>
        <family val="2"/>
        <charset val="204"/>
      </rPr>
      <t>со</t>
    </r>
    <r>
      <rPr>
        <b/>
        <i/>
        <sz val="11"/>
        <color rgb="FF000000"/>
        <rFont val="Tahoma"/>
        <family val="2"/>
      </rPr>
      <t xml:space="preserve"> картички издадени надвор од земјата;</t>
    </r>
    <r>
      <rPr>
        <i/>
        <sz val="11"/>
        <color rgb="FF000000"/>
        <rFont val="Tahoma"/>
        <family val="2"/>
      </rPr>
      <t xml:space="preserve">
</t>
    </r>
    <r>
      <rPr>
        <sz val="11"/>
        <color rgb="FF000000"/>
        <rFont val="Tahoma"/>
        <family val="2"/>
        <charset val="204"/>
      </rPr>
      <t xml:space="preserve">в) трансакции на </t>
    </r>
    <r>
      <rPr>
        <b/>
        <i/>
        <sz val="11"/>
        <color rgb="FF000000"/>
        <rFont val="Tahoma"/>
        <family val="2"/>
      </rPr>
      <t xml:space="preserve">уредите надвор од земјата, со картички издадени во земјата. </t>
    </r>
    <r>
      <rPr>
        <sz val="11"/>
        <color rgb="FF000000"/>
        <rFont val="Tahoma"/>
        <family val="2"/>
      </rPr>
      <t xml:space="preserve">
Повлекувањето готовина на физичките места на продажба, повлекувањето и депонирањето готовина на шалтерите на банката и задолжувањето на сметките со просто книжење коешто произлегува од картичното работење се вклучуваат во меморандумската ставка којашто е составен дел на оваа табела.
</t>
    </r>
  </si>
  <si>
    <t>Последно ревидирано на: 24.2.2017</t>
  </si>
  <si>
    <t>Октомври</t>
  </si>
  <si>
    <t>Ноември</t>
  </si>
  <si>
    <t>Декември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</si>
</sst>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rgb="FF000000"/>
      <name val="Calibri"/>
    </font>
    <font>
      <sz val="11"/>
      <color theme="1"/>
      <name val="Calibri"/>
      <family val="2"/>
      <charset val="204"/>
      <scheme val="minor"/>
    </font>
    <font>
      <sz val="11"/>
      <color theme="1"/>
      <name val="Calibri"/>
      <family val="2"/>
      <charset val="204"/>
      <scheme val="minor"/>
    </font>
    <font>
      <sz val="11"/>
      <color rgb="FF000000"/>
      <name val="Tahoma"/>
      <family val="2"/>
      <charset val="204"/>
    </font>
    <font>
      <sz val="10"/>
      <color rgb="FF000000"/>
      <name val="Tahoma"/>
      <family val="2"/>
      <charset val="204"/>
    </font>
    <font>
      <b/>
      <sz val="11"/>
      <color rgb="FFFFFFFF"/>
      <name val="Tahoma"/>
      <family val="2"/>
      <charset val="204"/>
    </font>
    <font>
      <sz val="11"/>
      <name val="Calibri"/>
      <family val="2"/>
      <charset val="204"/>
    </font>
    <font>
      <b/>
      <sz val="12"/>
      <color rgb="FF1F497D"/>
      <name val="Tahoma"/>
      <family val="2"/>
      <charset val="204"/>
    </font>
    <font>
      <sz val="10"/>
      <color rgb="FF000000"/>
      <name val="Calibri"/>
      <family val="2"/>
      <charset val="204"/>
    </font>
    <font>
      <i/>
      <sz val="10"/>
      <color rgb="FF000000"/>
      <name val="Tahoma"/>
      <family val="2"/>
      <charset val="204"/>
    </font>
    <font>
      <sz val="11"/>
      <color rgb="FF9C0006"/>
      <name val="Calibri"/>
      <family val="2"/>
      <charset val="204"/>
    </font>
    <font>
      <b/>
      <sz val="10"/>
      <color rgb="FF000000"/>
      <name val="Tahoma"/>
      <family val="2"/>
      <charset val="204"/>
    </font>
    <font>
      <b/>
      <i/>
      <sz val="11"/>
      <color rgb="FF000000"/>
      <name val="Tahoma"/>
      <family val="2"/>
    </font>
    <font>
      <i/>
      <sz val="11"/>
      <color rgb="FF000000"/>
      <name val="Tahoma"/>
      <family val="2"/>
    </font>
    <font>
      <sz val="11"/>
      <color rgb="FF000000"/>
      <name val="Tahoma"/>
      <family val="2"/>
    </font>
    <font>
      <sz val="10"/>
      <color rgb="FF000000"/>
      <name val="Tahoma"/>
      <family val="2"/>
    </font>
    <font>
      <b/>
      <sz val="11"/>
      <color rgb="FF000000"/>
      <name val="Tahoma"/>
      <family val="2"/>
      <charset val="204"/>
    </font>
    <font>
      <sz val="10"/>
      <color theme="1" tint="0.249977111117893"/>
      <name val="Tahoma"/>
      <family val="2"/>
      <charset val="204"/>
    </font>
    <font>
      <sz val="10"/>
      <color theme="1" tint="0.34998626667073579"/>
      <name val="Tahoma"/>
      <family val="2"/>
      <charset val="204"/>
    </font>
    <font>
      <i/>
      <u/>
      <sz val="10"/>
      <color rgb="FF000000"/>
      <name val="Tahoma"/>
      <family val="2"/>
      <charset val="204"/>
    </font>
  </fonts>
  <fills count="9">
    <fill>
      <patternFill patternType="none"/>
    </fill>
    <fill>
      <patternFill patternType="gray125"/>
    </fill>
    <fill>
      <patternFill patternType="solid">
        <fgColor rgb="FFFFFFFF"/>
        <bgColor rgb="FFFFFFFF"/>
      </patternFill>
    </fill>
    <fill>
      <patternFill patternType="solid">
        <fgColor rgb="FF17365D"/>
        <bgColor rgb="FF17365D"/>
      </patternFill>
    </fill>
    <fill>
      <patternFill patternType="solid">
        <fgColor rgb="FFC4BD97"/>
        <bgColor rgb="FFC4BD97"/>
      </patternFill>
    </fill>
    <fill>
      <patternFill patternType="solid">
        <fgColor rgb="FFEEECE1"/>
        <bgColor rgb="FFEEECE1"/>
      </patternFill>
    </fill>
    <fill>
      <patternFill patternType="solid">
        <fgColor rgb="FFF6F5F0"/>
        <bgColor rgb="FFF6F5F0"/>
      </patternFill>
    </fill>
    <fill>
      <patternFill patternType="solid">
        <fgColor rgb="FFFBFAF7"/>
        <bgColor rgb="FFFBFAF7"/>
      </patternFill>
    </fill>
    <fill>
      <patternFill patternType="solid">
        <fgColor theme="0"/>
        <bgColor indexed="64"/>
      </patternFill>
    </fill>
  </fills>
  <borders count="47">
    <border>
      <left/>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style="thin">
        <color rgb="FFFFFFFF"/>
      </top>
      <bottom style="double">
        <color rgb="FFC4BD97"/>
      </bottom>
      <diagonal/>
    </border>
    <border>
      <left/>
      <right style="thin">
        <color rgb="FFFFFFFF"/>
      </right>
      <top style="hair">
        <color rgb="FFC4BD97"/>
      </top>
      <bottom/>
      <diagonal/>
    </border>
    <border>
      <left style="thin">
        <color rgb="FFFFFFFF"/>
      </left>
      <right style="thin">
        <color rgb="FFFFFFFF"/>
      </right>
      <top style="hair">
        <color rgb="FFC4BD97"/>
      </top>
      <bottom/>
      <diagonal/>
    </border>
    <border>
      <left style="hair">
        <color rgb="FFC4BD97"/>
      </left>
      <right/>
      <top style="hair">
        <color rgb="FFC4BD97"/>
      </top>
      <bottom style="hair">
        <color rgb="FFC4BD97"/>
      </bottom>
      <diagonal/>
    </border>
    <border>
      <left/>
      <right/>
      <top style="hair">
        <color rgb="FFC4BD97"/>
      </top>
      <bottom style="hair">
        <color rgb="FFC4BD97"/>
      </bottom>
      <diagonal/>
    </border>
    <border>
      <left/>
      <right style="dashed">
        <color rgb="FFC4BD97"/>
      </right>
      <top style="hair">
        <color rgb="FFC4BD97"/>
      </top>
      <bottom style="hair">
        <color rgb="FFC4BD97"/>
      </bottom>
      <diagonal/>
    </border>
    <border>
      <left/>
      <right style="thin">
        <color rgb="FFFFFFFF"/>
      </right>
      <top style="hair">
        <color rgb="FFC4BD97"/>
      </top>
      <bottom style="hair">
        <color rgb="FFC4BD97"/>
      </bottom>
      <diagonal/>
    </border>
    <border>
      <left/>
      <right/>
      <top style="hair">
        <color rgb="FFC4BD97"/>
      </top>
      <bottom/>
      <diagonal/>
    </border>
    <border>
      <left/>
      <right style="dashed">
        <color rgb="FFC4BD97"/>
      </right>
      <top style="hair">
        <color rgb="FFC4BD97"/>
      </top>
      <bottom/>
      <diagonal/>
    </border>
    <border>
      <left style="dashed">
        <color rgb="FFC4BD97"/>
      </left>
      <right/>
      <top style="hair">
        <color rgb="FFC4BD97"/>
      </top>
      <bottom/>
      <diagonal/>
    </border>
    <border>
      <left/>
      <right/>
      <top/>
      <bottom style="hair">
        <color rgb="FFC4BD97"/>
      </bottom>
      <diagonal/>
    </border>
    <border>
      <left/>
      <right style="dashed">
        <color rgb="FFC4BD97"/>
      </right>
      <top/>
      <bottom style="hair">
        <color rgb="FFC4BD97"/>
      </bottom>
      <diagonal/>
    </border>
    <border>
      <left style="dashed">
        <color rgb="FFC4BD97"/>
      </left>
      <right/>
      <top/>
      <bottom style="hair">
        <color rgb="FFC4BD97"/>
      </bottom>
      <diagonal/>
    </border>
    <border>
      <left/>
      <right style="dashed">
        <color rgb="FFC4BD97"/>
      </right>
      <top/>
      <bottom/>
      <diagonal/>
    </border>
    <border>
      <left style="thin">
        <color rgb="FFFFFFFF"/>
      </left>
      <right/>
      <top style="hair">
        <color rgb="FFC4BD97"/>
      </top>
      <bottom/>
      <diagonal/>
    </border>
    <border>
      <left style="thin">
        <color rgb="FFFFFFFF"/>
      </left>
      <right/>
      <top style="hair">
        <color rgb="FFC4BD97"/>
      </top>
      <bottom style="hair">
        <color rgb="FFC4BD97"/>
      </bottom>
      <diagonal/>
    </border>
    <border>
      <left style="thin">
        <color rgb="FFFFFFFF"/>
      </left>
      <right style="thin">
        <color rgb="FFFFFFFF"/>
      </right>
      <top style="hair">
        <color rgb="FFC4BD97"/>
      </top>
      <bottom style="hair">
        <color rgb="FFC4BD97"/>
      </bottom>
      <diagonal/>
    </border>
    <border>
      <left style="dashed">
        <color rgb="FFC4BD97"/>
      </left>
      <right/>
      <top style="hair">
        <color rgb="FFC4BD97"/>
      </top>
      <bottom style="hair">
        <color rgb="FFC4BD97"/>
      </bottom>
      <diagonal/>
    </border>
    <border>
      <left/>
      <right/>
      <top/>
      <bottom style="double">
        <color rgb="FFC4BD97"/>
      </bottom>
      <diagonal/>
    </border>
    <border>
      <left/>
      <right/>
      <top style="double">
        <color rgb="FFC4BD97"/>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thin">
        <color theme="0"/>
      </left>
      <right/>
      <top style="double">
        <color theme="2" tint="-0.499984740745262"/>
      </top>
      <bottom style="medium">
        <color theme="2" tint="-0.499984740745262"/>
      </bottom>
      <diagonal/>
    </border>
    <border>
      <left/>
      <right/>
      <top style="double">
        <color theme="2" tint="-0.499984740745262"/>
      </top>
      <bottom style="medium">
        <color theme="2" tint="-0.499984740745262"/>
      </bottom>
      <diagonal/>
    </border>
    <border>
      <left/>
      <right style="slantDashDot">
        <color theme="2" tint="-0.249977111117893"/>
      </right>
      <top style="double">
        <color theme="2" tint="-0.499984740745262"/>
      </top>
      <bottom style="medium">
        <color theme="2" tint="-0.499984740745262"/>
      </bottom>
      <diagonal/>
    </border>
    <border>
      <left style="thin">
        <color theme="0"/>
      </left>
      <right/>
      <top style="medium">
        <color theme="2" tint="-0.499984740745262"/>
      </top>
      <bottom style="medium">
        <color theme="2" tint="-0.499984740745262"/>
      </bottom>
      <diagonal/>
    </border>
    <border>
      <left/>
      <right style="dashDot">
        <color theme="2" tint="-0.249977111117893"/>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slantDashDot">
        <color theme="2" tint="-0.249977111117893"/>
      </right>
      <top style="medium">
        <color theme="2" tint="-0.499984740745262"/>
      </top>
      <bottom style="medium">
        <color theme="2" tint="-0.499984740745262"/>
      </bottom>
      <diagonal/>
    </border>
    <border>
      <left style="thin">
        <color theme="0"/>
      </left>
      <right style="hair">
        <color theme="2" tint="-0.499984740745262"/>
      </right>
      <top style="medium">
        <color theme="2" tint="-0.499984740745262"/>
      </top>
      <bottom style="double">
        <color theme="2" tint="-0.249977111117893"/>
      </bottom>
      <diagonal/>
    </border>
    <border>
      <left/>
      <right style="dashDot">
        <color theme="2" tint="-0.249977111117893"/>
      </right>
      <top style="medium">
        <color theme="2" tint="-0.499984740745262"/>
      </top>
      <bottom style="double">
        <color theme="2" tint="-0.249977111117893"/>
      </bottom>
      <diagonal/>
    </border>
    <border>
      <left/>
      <right/>
      <top style="medium">
        <color theme="2" tint="-0.499984740745262"/>
      </top>
      <bottom style="double">
        <color theme="2" tint="-0.249977111117893"/>
      </bottom>
      <diagonal/>
    </border>
    <border>
      <left style="hair">
        <color theme="2" tint="-0.499984740745262"/>
      </left>
      <right style="slantDashDot">
        <color theme="2" tint="-0.249977111117893"/>
      </right>
      <top style="medium">
        <color theme="2" tint="-0.499984740745262"/>
      </top>
      <bottom style="double">
        <color theme="2" tint="-0.249977111117893"/>
      </bottom>
      <diagonal/>
    </border>
    <border>
      <left style="hair">
        <color theme="2" tint="-0.499984740745262"/>
      </left>
      <right/>
      <top style="medium">
        <color theme="2" tint="-0.499984740745262"/>
      </top>
      <bottom style="double">
        <color theme="2" tint="-0.249977111117893"/>
      </bottom>
      <diagonal/>
    </border>
    <border>
      <left/>
      <right style="slantDashDot">
        <color theme="2" tint="-0.249977111117893"/>
      </right>
      <top style="hair">
        <color rgb="FFC4BD97"/>
      </top>
      <bottom style="hair">
        <color rgb="FFC4BD97"/>
      </bottom>
      <diagonal/>
    </border>
    <border>
      <left/>
      <right style="slantDashDot">
        <color theme="2" tint="-0.249977111117893"/>
      </right>
      <top style="hair">
        <color rgb="FFC4BD97"/>
      </top>
      <bottom/>
      <diagonal/>
    </border>
    <border>
      <left/>
      <right style="slantDashDot">
        <color theme="2" tint="-0.249977111117893"/>
      </right>
      <top/>
      <bottom style="hair">
        <color rgb="FFC4BD97"/>
      </bottom>
      <diagonal/>
    </border>
    <border>
      <left style="slantDashDot">
        <color theme="2" tint="-0.249977111117893"/>
      </left>
      <right/>
      <top style="hair">
        <color rgb="FFC4BD97"/>
      </top>
      <bottom style="hair">
        <color rgb="FFC4BD97"/>
      </bottom>
      <diagonal/>
    </border>
    <border>
      <left style="slantDashDot">
        <color theme="2" tint="-0.249977111117893"/>
      </left>
      <right/>
      <top/>
      <bottom/>
      <diagonal/>
    </border>
    <border>
      <left style="slantDashDot">
        <color theme="2" tint="-0.249977111117893"/>
      </left>
      <right/>
      <top/>
      <bottom style="hair">
        <color rgb="FFC4BD97"/>
      </bottom>
      <diagonal/>
    </border>
    <border>
      <left style="slantDashDot">
        <color theme="2" tint="-0.249977111117893"/>
      </left>
      <right/>
      <top style="hair">
        <color rgb="FFC4BD97"/>
      </top>
      <bottom/>
      <diagonal/>
    </border>
    <border>
      <left style="thin">
        <color rgb="FFFFFFFF"/>
      </left>
      <right/>
      <top/>
      <bottom/>
      <diagonal/>
    </border>
  </borders>
  <cellStyleXfs count="3">
    <xf numFmtId="0" fontId="0" fillId="0" borderId="0"/>
    <xf numFmtId="0" fontId="2" fillId="0" borderId="0"/>
    <xf numFmtId="0" fontId="1" fillId="0" borderId="0"/>
  </cellStyleXfs>
  <cellXfs count="125">
    <xf numFmtId="0" fontId="0" fillId="0" borderId="0" xfId="0" applyFont="1" applyAlignment="1"/>
    <xf numFmtId="0" fontId="3" fillId="2" borderId="0" xfId="0" applyFont="1" applyFill="1" applyBorder="1"/>
    <xf numFmtId="0" fontId="0" fillId="2" borderId="0" xfId="0" applyFont="1" applyFill="1" applyBorder="1"/>
    <xf numFmtId="0" fontId="4" fillId="0" borderId="0" xfId="0" applyFont="1"/>
    <xf numFmtId="0" fontId="4" fillId="2" borderId="0" xfId="0" applyFont="1" applyFill="1" applyBorder="1"/>
    <xf numFmtId="0" fontId="4" fillId="0" borderId="1" xfId="0" applyFont="1" applyBorder="1"/>
    <xf numFmtId="0" fontId="8" fillId="2" borderId="0" xfId="0" applyFont="1" applyFill="1" applyBorder="1" applyAlignment="1">
      <alignment vertical="center"/>
    </xf>
    <xf numFmtId="0" fontId="4" fillId="0" borderId="2" xfId="0" applyFont="1" applyBorder="1" applyAlignment="1">
      <alignment vertical="center"/>
    </xf>
    <xf numFmtId="0" fontId="8" fillId="2" borderId="0" xfId="0" applyFont="1" applyFill="1" applyBorder="1"/>
    <xf numFmtId="0" fontId="4" fillId="0" borderId="3" xfId="0" applyFont="1" applyBorder="1"/>
    <xf numFmtId="0" fontId="9" fillId="2" borderId="0" xfId="0" applyFont="1" applyFill="1" applyBorder="1"/>
    <xf numFmtId="0" fontId="4" fillId="0" borderId="5" xfId="0" applyFont="1" applyBorder="1"/>
    <xf numFmtId="0" fontId="4" fillId="0" borderId="6" xfId="0" applyFont="1" applyBorder="1"/>
    <xf numFmtId="0" fontId="4" fillId="4" borderId="7" xfId="0" applyFont="1" applyFill="1" applyBorder="1" applyAlignment="1">
      <alignment wrapText="1"/>
    </xf>
    <xf numFmtId="3" fontId="4" fillId="0" borderId="8" xfId="0" applyNumberFormat="1" applyFont="1" applyBorder="1" applyAlignment="1">
      <alignment horizontal="center" vertical="center"/>
    </xf>
    <xf numFmtId="3" fontId="4" fillId="0" borderId="9" xfId="0" applyNumberFormat="1" applyFont="1" applyBorder="1" applyAlignment="1">
      <alignment horizontal="center" vertical="center"/>
    </xf>
    <xf numFmtId="0" fontId="4" fillId="5" borderId="8" xfId="0" applyFont="1" applyFill="1" applyBorder="1"/>
    <xf numFmtId="0" fontId="9" fillId="2" borderId="8" xfId="0" applyFont="1" applyFill="1" applyBorder="1"/>
    <xf numFmtId="3" fontId="4" fillId="2" borderId="10" xfId="0" applyNumberFormat="1" applyFont="1" applyFill="1" applyBorder="1" applyAlignment="1">
      <alignment horizontal="center" vertical="center"/>
    </xf>
    <xf numFmtId="0" fontId="4" fillId="6" borderId="0" xfId="0" applyFont="1" applyFill="1" applyBorder="1"/>
    <xf numFmtId="0" fontId="4" fillId="6" borderId="14" xfId="0" applyFont="1" applyFill="1" applyBorder="1"/>
    <xf numFmtId="0" fontId="4" fillId="7" borderId="8" xfId="0" applyFont="1" applyFill="1" applyBorder="1"/>
    <xf numFmtId="3" fontId="4" fillId="0" borderId="0" xfId="0" applyNumberFormat="1" applyFont="1" applyAlignment="1">
      <alignment horizontal="center" vertical="center"/>
    </xf>
    <xf numFmtId="3" fontId="4" fillId="0" borderId="17"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6" xfId="0" applyNumberFormat="1" applyFont="1" applyBorder="1" applyAlignment="1">
      <alignment horizontal="center" vertical="center"/>
    </xf>
    <xf numFmtId="0" fontId="4" fillId="0" borderId="10" xfId="0" applyFont="1" applyBorder="1"/>
    <xf numFmtId="0" fontId="4" fillId="0" borderId="18" xfId="0" applyFont="1" applyBorder="1"/>
    <xf numFmtId="3" fontId="4" fillId="0" borderId="19" xfId="0" applyNumberFormat="1" applyFont="1" applyBorder="1" applyAlignment="1">
      <alignment horizontal="center" vertical="center"/>
    </xf>
    <xf numFmtId="3" fontId="4" fillId="0" borderId="20" xfId="0" applyNumberFormat="1" applyFont="1" applyBorder="1" applyAlignment="1">
      <alignment horizontal="center" vertical="center"/>
    </xf>
    <xf numFmtId="0" fontId="4" fillId="0" borderId="19" xfId="0" applyFont="1" applyBorder="1"/>
    <xf numFmtId="3" fontId="4" fillId="2" borderId="5"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3" fontId="4" fillId="2" borderId="19" xfId="0" applyNumberFormat="1" applyFont="1" applyFill="1" applyBorder="1" applyAlignment="1">
      <alignment horizontal="center" vertical="center"/>
    </xf>
    <xf numFmtId="0" fontId="4" fillId="4" borderId="7" xfId="0" applyFont="1" applyFill="1" applyBorder="1" applyAlignment="1">
      <alignment vertical="top" wrapText="1"/>
    </xf>
    <xf numFmtId="3" fontId="4" fillId="2" borderId="0" xfId="0" applyNumberFormat="1" applyFont="1" applyFill="1" applyBorder="1" applyAlignment="1">
      <alignment horizontal="center" vertical="center"/>
    </xf>
    <xf numFmtId="164" fontId="4" fillId="0" borderId="5" xfId="0" applyNumberFormat="1" applyFont="1" applyBorder="1"/>
    <xf numFmtId="164" fontId="10" fillId="0" borderId="5" xfId="0" applyNumberFormat="1" applyFont="1" applyBorder="1"/>
    <xf numFmtId="0" fontId="11" fillId="4" borderId="7" xfId="0" applyFont="1" applyFill="1" applyBorder="1"/>
    <xf numFmtId="0" fontId="4" fillId="2" borderId="22" xfId="0" applyFont="1" applyFill="1" applyBorder="1"/>
    <xf numFmtId="3" fontId="0" fillId="2" borderId="22" xfId="0" applyNumberFormat="1" applyFont="1" applyFill="1" applyBorder="1"/>
    <xf numFmtId="3" fontId="0" fillId="2" borderId="0" xfId="0" applyNumberFormat="1" applyFont="1" applyFill="1" applyBorder="1"/>
    <xf numFmtId="0" fontId="3" fillId="0" borderId="0" xfId="0" applyFont="1"/>
    <xf numFmtId="0" fontId="0" fillId="0" borderId="0" xfId="0" applyFont="1" applyAlignment="1"/>
    <xf numFmtId="0" fontId="15" fillId="5" borderId="8" xfId="0" applyFont="1" applyFill="1" applyBorder="1"/>
    <xf numFmtId="0" fontId="14" fillId="2" borderId="25" xfId="0" applyFont="1" applyFill="1" applyBorder="1" applyAlignment="1">
      <alignment horizontal="left" wrapText="1"/>
    </xf>
    <xf numFmtId="0" fontId="14" fillId="2" borderId="26" xfId="0" applyFont="1" applyFill="1" applyBorder="1" applyAlignment="1">
      <alignment horizontal="left" wrapText="1"/>
    </xf>
    <xf numFmtId="0" fontId="14" fillId="2" borderId="23" xfId="0" applyFont="1" applyFill="1" applyBorder="1" applyAlignment="1">
      <alignment horizontal="left" wrapText="1"/>
    </xf>
    <xf numFmtId="0" fontId="3" fillId="2" borderId="24" xfId="0" applyFont="1" applyFill="1" applyBorder="1" applyAlignment="1">
      <alignment horizontal="left" wrapText="1"/>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0" fontId="0" fillId="0" borderId="0" xfId="0" applyFont="1" applyAlignment="1"/>
    <xf numFmtId="0" fontId="18" fillId="0" borderId="34" xfId="0" applyFont="1" applyBorder="1" applyAlignment="1">
      <alignment horizontal="center" wrapText="1"/>
    </xf>
    <xf numFmtId="0" fontId="18" fillId="0" borderId="35" xfId="0" applyFont="1" applyBorder="1" applyAlignment="1">
      <alignment horizontal="center" wrapText="1"/>
    </xf>
    <xf numFmtId="0" fontId="18" fillId="0" borderId="36" xfId="0" applyFont="1" applyBorder="1" applyAlignment="1">
      <alignment horizontal="center" wrapText="1"/>
    </xf>
    <xf numFmtId="0" fontId="18" fillId="0" borderId="37" xfId="0" applyFont="1" applyBorder="1" applyAlignment="1">
      <alignment horizontal="center" wrapText="1"/>
    </xf>
    <xf numFmtId="0" fontId="18" fillId="0" borderId="38" xfId="0" applyFont="1" applyBorder="1" applyAlignment="1">
      <alignment horizontal="center" wrapText="1"/>
    </xf>
    <xf numFmtId="0" fontId="0" fillId="8" borderId="0" xfId="0" applyFont="1" applyFill="1" applyAlignment="1"/>
    <xf numFmtId="3" fontId="4" fillId="2" borderId="8" xfId="0" applyNumberFormat="1" applyFont="1" applyFill="1" applyBorder="1" applyAlignment="1">
      <alignment horizontal="center" vertical="center"/>
    </xf>
    <xf numFmtId="3" fontId="4" fillId="0" borderId="0"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9" xfId="0" applyNumberFormat="1" applyFont="1" applyBorder="1" applyAlignment="1">
      <alignment horizontal="center" vertical="center"/>
    </xf>
    <xf numFmtId="3" fontId="4" fillId="0" borderId="42" xfId="0" applyNumberFormat="1" applyFont="1" applyBorder="1" applyAlignment="1">
      <alignment horizontal="center" vertical="center"/>
    </xf>
    <xf numFmtId="3" fontId="4" fillId="0" borderId="42"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2" fillId="0" borderId="0" xfId="1" applyNumberFormat="1"/>
    <xf numFmtId="4" fontId="2" fillId="0" borderId="0" xfId="1" applyNumberFormat="1"/>
    <xf numFmtId="3" fontId="1" fillId="0" borderId="0" xfId="2" applyNumberFormat="1"/>
    <xf numFmtId="4" fontId="1" fillId="0" borderId="0" xfId="2" applyNumberFormat="1"/>
    <xf numFmtId="3" fontId="0" fillId="8" borderId="0" xfId="0" applyNumberFormat="1" applyFont="1" applyFill="1" applyAlignment="1"/>
    <xf numFmtId="3" fontId="4" fillId="0" borderId="5" xfId="0" applyNumberFormat="1" applyFont="1" applyFill="1" applyBorder="1"/>
    <xf numFmtId="3" fontId="4" fillId="0" borderId="1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20" xfId="0" applyNumberFormat="1" applyFont="1" applyFill="1" applyBorder="1" applyAlignment="1">
      <alignment horizontal="center" vertical="center"/>
    </xf>
    <xf numFmtId="3" fontId="4" fillId="0" borderId="8" xfId="0" applyNumberFormat="1" applyFont="1" applyBorder="1" applyAlignment="1">
      <alignment horizontal="center" vertical="center"/>
    </xf>
    <xf numFmtId="3" fontId="4" fillId="0" borderId="42" xfId="0" applyNumberFormat="1" applyFont="1" applyBorder="1" applyAlignment="1">
      <alignment horizontal="center" vertical="center"/>
    </xf>
    <xf numFmtId="3" fontId="4" fillId="0" borderId="0" xfId="0" applyNumberFormat="1" applyFont="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5" fillId="3" borderId="0"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3" fontId="4" fillId="0" borderId="40" xfId="0" applyNumberFormat="1" applyFont="1" applyBorder="1" applyAlignment="1">
      <alignment horizontal="center" vertical="center"/>
    </xf>
    <xf numFmtId="3" fontId="4" fillId="0" borderId="41" xfId="0" applyNumberFormat="1" applyFont="1" applyBorder="1" applyAlignment="1">
      <alignment horizontal="center" vertical="center"/>
    </xf>
    <xf numFmtId="3" fontId="4" fillId="0" borderId="11" xfId="0" applyNumberFormat="1" applyFont="1" applyBorder="1" applyAlignment="1">
      <alignment horizontal="center" vertical="center" wrapText="1"/>
    </xf>
    <xf numFmtId="0" fontId="6" fillId="0" borderId="14" xfId="0" applyFont="1" applyBorder="1"/>
    <xf numFmtId="3" fontId="4" fillId="0" borderId="12"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45" xfId="0" applyNumberFormat="1" applyFont="1" applyBorder="1" applyAlignment="1">
      <alignment horizontal="center" vertical="center" wrapText="1"/>
    </xf>
    <xf numFmtId="0" fontId="6" fillId="0" borderId="44" xfId="0" applyFont="1" applyBorder="1"/>
    <xf numFmtId="0" fontId="17" fillId="0" borderId="32" xfId="0" applyFont="1" applyBorder="1" applyAlignment="1">
      <alignment horizontal="center"/>
    </xf>
    <xf numFmtId="0" fontId="17" fillId="0" borderId="33" xfId="0" applyFont="1" applyBorder="1" applyAlignment="1">
      <alignment horizontal="center"/>
    </xf>
    <xf numFmtId="0" fontId="17" fillId="0" borderId="30" xfId="0" applyFont="1" applyBorder="1" applyAlignment="1">
      <alignment horizontal="center"/>
    </xf>
    <xf numFmtId="0" fontId="17" fillId="0" borderId="31" xfId="0" applyFont="1" applyBorder="1" applyAlignment="1">
      <alignment horizontal="center"/>
    </xf>
    <xf numFmtId="0" fontId="6" fillId="0" borderId="16" xfId="0" applyFont="1" applyBorder="1"/>
    <xf numFmtId="0" fontId="6" fillId="0" borderId="41" xfId="0" applyFont="1" applyBorder="1"/>
    <xf numFmtId="0" fontId="6" fillId="0" borderId="15" xfId="0" applyFont="1" applyBorder="1"/>
    <xf numFmtId="0" fontId="0" fillId="0" borderId="0" xfId="0" applyFont="1" applyAlignment="1">
      <alignment horizontal="center"/>
    </xf>
    <xf numFmtId="0" fontId="0" fillId="0" borderId="0" xfId="0" applyFont="1" applyAlignment="1"/>
    <xf numFmtId="3" fontId="4" fillId="0" borderId="21" xfId="0" applyNumberFormat="1" applyFont="1" applyBorder="1" applyAlignment="1">
      <alignment horizontal="center" vertical="center"/>
    </xf>
    <xf numFmtId="0" fontId="6" fillId="0" borderId="39" xfId="0" applyFont="1" applyBorder="1"/>
    <xf numFmtId="3" fontId="4" fillId="0" borderId="16" xfId="0" applyNumberFormat="1" applyFont="1" applyBorder="1" applyAlignment="1">
      <alignment horizontal="center" vertical="center"/>
    </xf>
    <xf numFmtId="3" fontId="4" fillId="0" borderId="8" xfId="0" applyNumberFormat="1" applyFont="1" applyBorder="1" applyAlignment="1">
      <alignment horizontal="center" vertical="center"/>
    </xf>
    <xf numFmtId="0" fontId="6" fillId="0" borderId="9" xfId="0" applyFont="1" applyBorder="1"/>
    <xf numFmtId="3" fontId="4" fillId="0" borderId="42" xfId="0" applyNumberFormat="1" applyFont="1" applyBorder="1" applyAlignment="1">
      <alignment horizontal="center" vertical="center" wrapText="1"/>
    </xf>
    <xf numFmtId="3" fontId="4" fillId="0" borderId="42" xfId="0" applyNumberFormat="1" applyFont="1" applyBorder="1" applyAlignment="1">
      <alignment horizontal="center" vertical="center"/>
    </xf>
    <xf numFmtId="0" fontId="6" fillId="0" borderId="8" xfId="0" applyFont="1" applyBorder="1"/>
    <xf numFmtId="3" fontId="4" fillId="0" borderId="43" xfId="0" applyNumberFormat="1" applyFont="1" applyBorder="1" applyAlignment="1">
      <alignment horizontal="center" vertical="center"/>
    </xf>
    <xf numFmtId="0" fontId="6" fillId="0" borderId="17" xfId="0" applyFont="1" applyBorder="1"/>
    <xf numFmtId="3" fontId="4" fillId="0" borderId="14" xfId="0" applyNumberFormat="1" applyFont="1" applyBorder="1" applyAlignment="1">
      <alignment horizontal="center" vertical="center" wrapText="1"/>
    </xf>
    <xf numFmtId="3" fontId="4" fillId="0" borderId="13" xfId="0" applyNumberFormat="1" applyFont="1" applyBorder="1" applyAlignment="1">
      <alignment horizontal="center" vertical="center"/>
    </xf>
    <xf numFmtId="0" fontId="6" fillId="0" borderId="40" xfId="0" applyFont="1" applyBorder="1"/>
    <xf numFmtId="0" fontId="6" fillId="0" borderId="12" xfId="0" applyFont="1" applyBorder="1"/>
    <xf numFmtId="3" fontId="4" fillId="0" borderId="14"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44" xfId="0" applyNumberFormat="1" applyFont="1" applyBorder="1" applyAlignment="1">
      <alignment horizontal="center" vertical="center" wrapText="1"/>
    </xf>
    <xf numFmtId="3" fontId="4" fillId="0" borderId="11" xfId="0" applyNumberFormat="1" applyFont="1" applyBorder="1" applyAlignment="1">
      <alignment horizontal="center" vertical="center"/>
    </xf>
    <xf numFmtId="0" fontId="6" fillId="0" borderId="11" xfId="0" applyFont="1" applyBorder="1"/>
    <xf numFmtId="0" fontId="19" fillId="0" borderId="4" xfId="0" applyFont="1" applyBorder="1" applyAlignment="1">
      <alignment vertical="center"/>
    </xf>
    <xf numFmtId="3" fontId="4" fillId="0" borderId="8" xfId="0" applyNumberFormat="1" applyFont="1" applyFill="1" applyBorder="1" applyAlignment="1">
      <alignment horizontal="center" vertical="center"/>
    </xf>
    <xf numFmtId="0" fontId="7" fillId="0" borderId="46" xfId="0" applyFont="1" applyBorder="1" applyAlignment="1">
      <alignment horizontal="center" vertical="center"/>
    </xf>
    <xf numFmtId="0" fontId="7" fillId="0" borderId="0" xfId="0"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zoomScaleNormal="100" workbookViewId="0">
      <selection activeCell="B48" sqref="B48"/>
    </sheetView>
  </sheetViews>
  <sheetFormatPr defaultColWidth="15.140625" defaultRowHeight="15" customHeight="1" x14ac:dyDescent="0.25"/>
  <cols>
    <col min="1" max="1" width="1" customWidth="1"/>
    <col min="2" max="2" width="120.5703125" customWidth="1"/>
    <col min="3" max="12" width="13.7109375" customWidth="1"/>
    <col min="13" max="26" width="115.28515625" customWidth="1"/>
  </cols>
  <sheetData>
    <row r="1" spans="1:26" ht="9"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6" ht="258.75" customHeight="1" thickTop="1" x14ac:dyDescent="0.25">
      <c r="A2" s="1"/>
      <c r="B2" s="48" t="s">
        <v>43</v>
      </c>
      <c r="C2" s="1"/>
      <c r="D2" s="1"/>
      <c r="E2" s="1"/>
      <c r="F2" s="1"/>
      <c r="G2" s="1"/>
      <c r="H2" s="1"/>
      <c r="I2" s="1"/>
      <c r="J2" s="1"/>
      <c r="K2" s="1"/>
      <c r="L2" s="1"/>
      <c r="M2" s="1"/>
      <c r="N2" s="1"/>
      <c r="O2" s="1"/>
      <c r="P2" s="1"/>
      <c r="Q2" s="1"/>
      <c r="R2" s="1"/>
      <c r="S2" s="1"/>
      <c r="T2" s="1"/>
      <c r="U2" s="1"/>
      <c r="V2" s="1"/>
      <c r="W2" s="1"/>
      <c r="X2" s="1"/>
      <c r="Y2" s="1"/>
      <c r="Z2" s="1"/>
    </row>
    <row r="3" spans="1:26" s="43" customFormat="1" x14ac:dyDescent="0.25">
      <c r="A3" s="1"/>
      <c r="B3" s="45"/>
      <c r="C3" s="1"/>
      <c r="D3" s="1"/>
      <c r="E3" s="1"/>
      <c r="F3" s="1"/>
      <c r="G3" s="1"/>
      <c r="H3" s="1"/>
      <c r="I3" s="1"/>
      <c r="J3" s="1"/>
      <c r="K3" s="1"/>
      <c r="L3" s="1"/>
      <c r="M3" s="1"/>
      <c r="N3" s="1"/>
      <c r="O3" s="1"/>
      <c r="P3" s="1"/>
      <c r="Q3" s="1"/>
      <c r="R3" s="1"/>
      <c r="S3" s="1"/>
      <c r="T3" s="1"/>
      <c r="U3" s="1"/>
      <c r="V3" s="1"/>
      <c r="W3" s="1"/>
      <c r="X3" s="1"/>
      <c r="Y3" s="1"/>
      <c r="Z3" s="1"/>
    </row>
    <row r="4" spans="1:26" s="43" customFormat="1" ht="47.25" customHeight="1" x14ac:dyDescent="0.25">
      <c r="A4" s="1"/>
      <c r="B4" s="45" t="s">
        <v>36</v>
      </c>
      <c r="C4" s="1"/>
      <c r="D4" s="1"/>
      <c r="E4" s="1"/>
      <c r="F4" s="1"/>
      <c r="G4" s="1"/>
      <c r="H4" s="1"/>
      <c r="I4" s="1"/>
      <c r="J4" s="1"/>
      <c r="K4" s="1"/>
      <c r="L4" s="1"/>
      <c r="M4" s="1"/>
      <c r="N4" s="1"/>
      <c r="O4" s="1"/>
      <c r="P4" s="1"/>
      <c r="Q4" s="1"/>
      <c r="R4" s="1"/>
      <c r="S4" s="1"/>
      <c r="T4" s="1"/>
      <c r="U4" s="1"/>
      <c r="V4" s="1"/>
      <c r="W4" s="1"/>
      <c r="X4" s="1"/>
      <c r="Y4" s="1"/>
      <c r="Z4" s="1"/>
    </row>
    <row r="5" spans="1:26" s="43" customFormat="1" ht="15" customHeight="1" x14ac:dyDescent="0.25">
      <c r="A5" s="1"/>
      <c r="B5" s="45"/>
      <c r="C5" s="1"/>
      <c r="D5" s="1"/>
      <c r="E5" s="1"/>
      <c r="F5" s="1"/>
      <c r="G5" s="1"/>
      <c r="H5" s="1"/>
      <c r="I5" s="1"/>
      <c r="J5" s="1"/>
      <c r="K5" s="1"/>
      <c r="L5" s="1"/>
      <c r="M5" s="1"/>
      <c r="N5" s="1"/>
      <c r="O5" s="1"/>
      <c r="P5" s="1"/>
      <c r="Q5" s="1"/>
      <c r="R5" s="1"/>
      <c r="S5" s="1"/>
      <c r="T5" s="1"/>
      <c r="U5" s="1"/>
      <c r="V5" s="1"/>
      <c r="W5" s="1"/>
      <c r="X5" s="1"/>
      <c r="Y5" s="1"/>
      <c r="Z5" s="1"/>
    </row>
    <row r="6" spans="1:26" s="43" customFormat="1" ht="43.5" x14ac:dyDescent="0.25">
      <c r="A6" s="1"/>
      <c r="B6" s="45" t="s">
        <v>34</v>
      </c>
      <c r="C6" s="1"/>
      <c r="D6" s="1"/>
      <c r="E6" s="1"/>
      <c r="F6" s="1"/>
      <c r="G6" s="1"/>
      <c r="H6" s="1"/>
      <c r="I6" s="1"/>
      <c r="J6" s="1"/>
      <c r="K6" s="1"/>
      <c r="L6" s="1"/>
      <c r="M6" s="1"/>
      <c r="N6" s="1"/>
      <c r="O6" s="1"/>
      <c r="P6" s="1"/>
      <c r="Q6" s="1"/>
      <c r="R6" s="1"/>
      <c r="S6" s="1"/>
      <c r="T6" s="1"/>
      <c r="U6" s="1"/>
      <c r="V6" s="1"/>
      <c r="W6" s="1"/>
      <c r="X6" s="1"/>
      <c r="Y6" s="1"/>
      <c r="Z6" s="1"/>
    </row>
    <row r="7" spans="1:26" s="43" customFormat="1" x14ac:dyDescent="0.25">
      <c r="A7" s="1"/>
      <c r="B7" s="45"/>
      <c r="C7" s="1"/>
      <c r="D7" s="1"/>
      <c r="E7" s="1"/>
      <c r="F7" s="1"/>
      <c r="G7" s="1"/>
      <c r="H7" s="1"/>
      <c r="I7" s="1"/>
      <c r="J7" s="1"/>
      <c r="K7" s="1"/>
      <c r="L7" s="1"/>
      <c r="M7" s="1"/>
      <c r="N7" s="1"/>
      <c r="O7" s="1"/>
      <c r="P7" s="1"/>
      <c r="Q7" s="1"/>
      <c r="R7" s="1"/>
      <c r="S7" s="1"/>
      <c r="T7" s="1"/>
      <c r="U7" s="1"/>
      <c r="V7" s="1"/>
      <c r="W7" s="1"/>
      <c r="X7" s="1"/>
      <c r="Y7" s="1"/>
      <c r="Z7" s="1"/>
    </row>
    <row r="8" spans="1:26" ht="30" thickBot="1" x14ac:dyDescent="0.3">
      <c r="A8" s="1"/>
      <c r="B8" s="46" t="s">
        <v>35</v>
      </c>
      <c r="C8" s="1"/>
      <c r="D8" s="1"/>
      <c r="E8" s="1"/>
      <c r="F8" s="1"/>
      <c r="G8" s="1"/>
      <c r="H8" s="1"/>
      <c r="I8" s="1"/>
      <c r="J8" s="1"/>
      <c r="K8" s="1"/>
      <c r="L8" s="1"/>
      <c r="M8" s="1"/>
      <c r="N8" s="1"/>
      <c r="O8" s="1"/>
      <c r="P8" s="1"/>
      <c r="Q8" s="1"/>
      <c r="R8" s="1"/>
      <c r="S8" s="1"/>
      <c r="T8" s="1"/>
      <c r="U8" s="1"/>
      <c r="V8" s="1"/>
      <c r="W8" s="1"/>
      <c r="X8" s="1"/>
      <c r="Y8" s="1"/>
      <c r="Z8" s="1"/>
    </row>
    <row r="9" spans="1:26" ht="15" customHeight="1" thickTop="1" x14ac:dyDescent="0.25">
      <c r="A9" s="1"/>
      <c r="B9" s="47"/>
      <c r="C9" s="1"/>
      <c r="D9" s="1"/>
      <c r="E9" s="1"/>
      <c r="F9" s="1"/>
      <c r="G9" s="1"/>
      <c r="H9" s="1"/>
      <c r="I9" s="1"/>
      <c r="J9" s="1"/>
      <c r="K9" s="1"/>
      <c r="L9" s="1"/>
      <c r="M9" s="1"/>
      <c r="N9" s="1"/>
      <c r="O9" s="1"/>
      <c r="P9" s="1"/>
      <c r="Q9" s="1"/>
      <c r="R9" s="1"/>
      <c r="S9" s="1"/>
      <c r="T9" s="1"/>
      <c r="U9" s="1"/>
      <c r="V9" s="1"/>
      <c r="W9" s="1"/>
      <c r="X9" s="1"/>
      <c r="Y9" s="1"/>
      <c r="Z9" s="1"/>
    </row>
    <row r="10" spans="1:26" ht="1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4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4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4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4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4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4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4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4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4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4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4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4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4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4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4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4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4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4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4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4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4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4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4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4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4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4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4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4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4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4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4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4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4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4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4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4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4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4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4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4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4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4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4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4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4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4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4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4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4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4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4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4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4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4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4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4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4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4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4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4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4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4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4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4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4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4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4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4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4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4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4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4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4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4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4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4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4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4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4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4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4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4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4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4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4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4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4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4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4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4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4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4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4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4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4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4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4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4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4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4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4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4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4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4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4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4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4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4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4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4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4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4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4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4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4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4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4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4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4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4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4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4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4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4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4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4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4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4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4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4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4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4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4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4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4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4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4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4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4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4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4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4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4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4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4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4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4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4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4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4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4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4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4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4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4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4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4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4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4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4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4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4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4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4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4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4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4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4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4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4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4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4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4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4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4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4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4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4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4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4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4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4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4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4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4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4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4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4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4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4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4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4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4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4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4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4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4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4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4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4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4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4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4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4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4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4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4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4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4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4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4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4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4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4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4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4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4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4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4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4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4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4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4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4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4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4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4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4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4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4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4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4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4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4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4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4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4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4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4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4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4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4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4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4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4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4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4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4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4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4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4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4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4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4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4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4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4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4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4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4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4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4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4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4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4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4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4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4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4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4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4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4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4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4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4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4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4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4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4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4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4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4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4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4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4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4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4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4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4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4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4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4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4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4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4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4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4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4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4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4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4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4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4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4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4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4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4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4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4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4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4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4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4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4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4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4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4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4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4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4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4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4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4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4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4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4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4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4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4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4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4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4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4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4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4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4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4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4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4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4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4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4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4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4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4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4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4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4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4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4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4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4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4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4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4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4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4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4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4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4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4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4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4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4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4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4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4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4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4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4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4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4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4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4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4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4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4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4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4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4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4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4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4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4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4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4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4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4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4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4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4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4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4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4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4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4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4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4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4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4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4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4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4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4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4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4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4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4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4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4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4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4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4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4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4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4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4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4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4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4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4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4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4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4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4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4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4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4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4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4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4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4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4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4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4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4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4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4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4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4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4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4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4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4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4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4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4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4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4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4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4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4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4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4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4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4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4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4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4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4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4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4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4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4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4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4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4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4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4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4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4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4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4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4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4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4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4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4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4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4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4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4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4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4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4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4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4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4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4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4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4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4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4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4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4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4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4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4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4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4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4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4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4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4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4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4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4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4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4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4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4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4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4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4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4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4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4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4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4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4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4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4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4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4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4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4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4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4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4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4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4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4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4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4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4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4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4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4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4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4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4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4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4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4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4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4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4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4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4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42"/>
      <c r="C998" s="1"/>
      <c r="D998" s="1"/>
      <c r="E998" s="1"/>
      <c r="F998" s="1"/>
      <c r="G998" s="1"/>
      <c r="H998" s="1"/>
      <c r="I998" s="1"/>
      <c r="J998" s="1"/>
      <c r="K998" s="1"/>
      <c r="L998" s="1"/>
      <c r="M998" s="1"/>
      <c r="N998" s="1"/>
      <c r="O998" s="1"/>
      <c r="P998" s="1"/>
      <c r="Q998" s="1"/>
      <c r="R998" s="1"/>
      <c r="S998" s="1"/>
      <c r="T998" s="1"/>
      <c r="U998" s="1"/>
      <c r="V998" s="1"/>
      <c r="W998" s="1"/>
      <c r="X998" s="1"/>
      <c r="Y998" s="1"/>
      <c r="Z998"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974"/>
  <sheetViews>
    <sheetView tabSelected="1" workbookViewId="0">
      <pane xSplit="2" ySplit="7" topLeftCell="AS8" activePane="bottomRight" state="frozen"/>
      <selection pane="topRight" activeCell="C1" sqref="C1"/>
      <selection pane="bottomLeft" activeCell="A8" sqref="A8"/>
      <selection pane="bottomRight" activeCell="C2" sqref="C2:AX3"/>
    </sheetView>
  </sheetViews>
  <sheetFormatPr defaultColWidth="15.140625" defaultRowHeight="15" customHeight="1" x14ac:dyDescent="0.25"/>
  <cols>
    <col min="1" max="1" width="1.42578125" customWidth="1"/>
    <col min="2" max="2" width="71.42578125" customWidth="1"/>
    <col min="3" max="3" width="13.140625" bestFit="1" customWidth="1"/>
    <col min="4" max="4" width="12" bestFit="1" customWidth="1"/>
    <col min="5" max="6" width="13.85546875" bestFit="1" customWidth="1"/>
    <col min="7" max="7" width="13.140625" bestFit="1" customWidth="1"/>
    <col min="8" max="8" width="12" bestFit="1" customWidth="1"/>
    <col min="9" max="9" width="13.85546875" bestFit="1" customWidth="1"/>
    <col min="10" max="10" width="13.85546875" customWidth="1"/>
    <col min="11" max="11" width="13.140625" bestFit="1" customWidth="1"/>
    <col min="12" max="12" width="12" bestFit="1" customWidth="1"/>
    <col min="13" max="13" width="13.85546875" customWidth="1"/>
    <col min="14" max="14" width="13.85546875" bestFit="1" customWidth="1"/>
    <col min="15" max="15" width="13.140625" bestFit="1" customWidth="1"/>
    <col min="16" max="16" width="12" bestFit="1" customWidth="1"/>
    <col min="17" max="18" width="13.85546875" customWidth="1"/>
    <col min="19" max="19" width="13.140625" bestFit="1" customWidth="1"/>
    <col min="20" max="20" width="12" bestFit="1" customWidth="1"/>
    <col min="21" max="22" width="13.85546875" customWidth="1"/>
    <col min="23" max="23" width="13.140625" bestFit="1" customWidth="1"/>
    <col min="24" max="24" width="12" bestFit="1" customWidth="1"/>
    <col min="25" max="26" width="13.85546875" customWidth="1"/>
    <col min="27" max="27" width="13.140625" style="51" bestFit="1" customWidth="1"/>
    <col min="28" max="28" width="12" style="51" bestFit="1" customWidth="1"/>
    <col min="29" max="29" width="13.85546875" style="51" customWidth="1"/>
    <col min="30" max="30" width="13.85546875" style="51" bestFit="1" customWidth="1"/>
    <col min="31" max="31" width="13.140625" style="51" bestFit="1" customWidth="1"/>
    <col min="32" max="32" width="12" style="51" bestFit="1" customWidth="1"/>
    <col min="33" max="34" width="13.85546875" style="51" customWidth="1"/>
    <col min="35" max="35" width="13.140625" style="51" bestFit="1" customWidth="1"/>
    <col min="36" max="36" width="12" style="51" bestFit="1" customWidth="1"/>
    <col min="37" max="37" width="15.42578125" style="51" bestFit="1" customWidth="1"/>
    <col min="38" max="38" width="16.42578125" style="51" bestFit="1" customWidth="1"/>
    <col min="39" max="16384" width="15.140625" style="57"/>
  </cols>
  <sheetData>
    <row r="1" spans="1:50" ht="3" customHeight="1" x14ac:dyDescent="0.25">
      <c r="A1" s="2"/>
      <c r="B1" s="3"/>
      <c r="C1" s="100"/>
      <c r="D1" s="101"/>
      <c r="E1" s="101"/>
      <c r="F1" s="101"/>
      <c r="G1" s="101"/>
      <c r="H1" s="101"/>
      <c r="I1" s="101"/>
      <c r="J1" s="101"/>
      <c r="K1" s="101"/>
      <c r="L1" s="101"/>
      <c r="M1" s="101"/>
      <c r="N1" s="101"/>
      <c r="O1" s="101"/>
      <c r="P1" s="101"/>
      <c r="Q1" s="101"/>
      <c r="R1" s="101"/>
      <c r="S1" s="2"/>
      <c r="T1" s="2"/>
      <c r="U1" s="2"/>
      <c r="V1" s="2"/>
      <c r="W1" s="2"/>
      <c r="X1" s="2"/>
      <c r="Y1" s="2"/>
      <c r="Z1" s="2"/>
      <c r="AA1" s="2"/>
      <c r="AB1" s="2"/>
      <c r="AC1" s="2"/>
      <c r="AD1" s="2"/>
      <c r="AE1" s="2"/>
      <c r="AF1" s="2"/>
      <c r="AG1" s="2"/>
      <c r="AH1" s="2"/>
      <c r="AI1" s="2"/>
      <c r="AJ1" s="2"/>
      <c r="AK1" s="2"/>
      <c r="AL1" s="2"/>
    </row>
    <row r="2" spans="1:50" ht="12" customHeight="1" x14ac:dyDescent="0.25">
      <c r="A2" s="2"/>
      <c r="B2" s="4"/>
      <c r="C2" s="82" t="s">
        <v>0</v>
      </c>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row>
    <row r="3" spans="1:50" ht="12" customHeight="1" x14ac:dyDescent="0.25">
      <c r="A3" s="2"/>
      <c r="B3" s="4"/>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row>
    <row r="4" spans="1:50" ht="20.25" customHeight="1" thickBot="1" x14ac:dyDescent="0.3">
      <c r="A4" s="2"/>
      <c r="B4" s="5"/>
      <c r="C4" s="123">
        <v>2016</v>
      </c>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row>
    <row r="5" spans="1:50" ht="16.5" customHeight="1" thickTop="1" thickBot="1" x14ac:dyDescent="0.3">
      <c r="A5" s="6"/>
      <c r="B5" s="7"/>
      <c r="C5" s="79" t="s">
        <v>1</v>
      </c>
      <c r="D5" s="80"/>
      <c r="E5" s="80"/>
      <c r="F5" s="81"/>
      <c r="G5" s="79" t="s">
        <v>2</v>
      </c>
      <c r="H5" s="80"/>
      <c r="I5" s="80"/>
      <c r="J5" s="81"/>
      <c r="K5" s="79" t="s">
        <v>3</v>
      </c>
      <c r="L5" s="80"/>
      <c r="M5" s="80"/>
      <c r="N5" s="81"/>
      <c r="O5" s="79" t="s">
        <v>4</v>
      </c>
      <c r="P5" s="80"/>
      <c r="Q5" s="80"/>
      <c r="R5" s="81"/>
      <c r="S5" s="79" t="s">
        <v>5</v>
      </c>
      <c r="T5" s="80"/>
      <c r="U5" s="80"/>
      <c r="V5" s="81"/>
      <c r="W5" s="79" t="s">
        <v>6</v>
      </c>
      <c r="X5" s="80"/>
      <c r="Y5" s="80"/>
      <c r="Z5" s="81"/>
      <c r="AA5" s="79" t="s">
        <v>40</v>
      </c>
      <c r="AB5" s="80"/>
      <c r="AC5" s="80"/>
      <c r="AD5" s="81"/>
      <c r="AE5" s="79" t="s">
        <v>41</v>
      </c>
      <c r="AF5" s="80"/>
      <c r="AG5" s="80"/>
      <c r="AH5" s="81"/>
      <c r="AI5" s="79" t="s">
        <v>42</v>
      </c>
      <c r="AJ5" s="80"/>
      <c r="AK5" s="80"/>
      <c r="AL5" s="80"/>
      <c r="AM5" s="79" t="s">
        <v>45</v>
      </c>
      <c r="AN5" s="80"/>
      <c r="AO5" s="80"/>
      <c r="AP5" s="81"/>
      <c r="AQ5" s="79" t="s">
        <v>46</v>
      </c>
      <c r="AR5" s="80"/>
      <c r="AS5" s="80"/>
      <c r="AT5" s="81"/>
      <c r="AU5" s="79" t="s">
        <v>47</v>
      </c>
      <c r="AV5" s="80"/>
      <c r="AW5" s="80"/>
      <c r="AX5" s="81"/>
    </row>
    <row r="6" spans="1:50" ht="13.5" customHeight="1" thickBot="1" x14ac:dyDescent="0.3">
      <c r="A6" s="8"/>
      <c r="B6" s="9"/>
      <c r="C6" s="95" t="s">
        <v>7</v>
      </c>
      <c r="D6" s="96"/>
      <c r="E6" s="93" t="s">
        <v>8</v>
      </c>
      <c r="F6" s="94"/>
      <c r="G6" s="95" t="s">
        <v>7</v>
      </c>
      <c r="H6" s="96"/>
      <c r="I6" s="93" t="s">
        <v>8</v>
      </c>
      <c r="J6" s="94"/>
      <c r="K6" s="95" t="s">
        <v>7</v>
      </c>
      <c r="L6" s="96"/>
      <c r="M6" s="93" t="s">
        <v>8</v>
      </c>
      <c r="N6" s="94"/>
      <c r="O6" s="95" t="s">
        <v>7</v>
      </c>
      <c r="P6" s="96"/>
      <c r="Q6" s="93" t="s">
        <v>8</v>
      </c>
      <c r="R6" s="94"/>
      <c r="S6" s="95" t="s">
        <v>7</v>
      </c>
      <c r="T6" s="96"/>
      <c r="U6" s="93" t="s">
        <v>8</v>
      </c>
      <c r="V6" s="94"/>
      <c r="W6" s="95" t="s">
        <v>7</v>
      </c>
      <c r="X6" s="96"/>
      <c r="Y6" s="93" t="s">
        <v>8</v>
      </c>
      <c r="Z6" s="94"/>
      <c r="AA6" s="95" t="s">
        <v>7</v>
      </c>
      <c r="AB6" s="96"/>
      <c r="AC6" s="93" t="s">
        <v>8</v>
      </c>
      <c r="AD6" s="94"/>
      <c r="AE6" s="95" t="s">
        <v>7</v>
      </c>
      <c r="AF6" s="96"/>
      <c r="AG6" s="93" t="s">
        <v>8</v>
      </c>
      <c r="AH6" s="94"/>
      <c r="AI6" s="95" t="s">
        <v>7</v>
      </c>
      <c r="AJ6" s="96"/>
      <c r="AK6" s="93" t="s">
        <v>8</v>
      </c>
      <c r="AL6" s="93"/>
      <c r="AM6" s="95" t="s">
        <v>7</v>
      </c>
      <c r="AN6" s="96"/>
      <c r="AO6" s="93" t="s">
        <v>8</v>
      </c>
      <c r="AP6" s="94"/>
      <c r="AQ6" s="95" t="s">
        <v>7</v>
      </c>
      <c r="AR6" s="96"/>
      <c r="AS6" s="93" t="s">
        <v>8</v>
      </c>
      <c r="AT6" s="94"/>
      <c r="AU6" s="95" t="s">
        <v>7</v>
      </c>
      <c r="AV6" s="96"/>
      <c r="AW6" s="93" t="s">
        <v>8</v>
      </c>
      <c r="AX6" s="94"/>
    </row>
    <row r="7" spans="1:50" ht="13.5" customHeight="1" thickBot="1" x14ac:dyDescent="0.3">
      <c r="A7" s="8"/>
      <c r="B7" s="121" t="s">
        <v>44</v>
      </c>
      <c r="C7" s="52" t="s">
        <v>9</v>
      </c>
      <c r="D7" s="53" t="s">
        <v>10</v>
      </c>
      <c r="E7" s="54" t="s">
        <v>9</v>
      </c>
      <c r="F7" s="55" t="s">
        <v>10</v>
      </c>
      <c r="G7" s="52" t="s">
        <v>9</v>
      </c>
      <c r="H7" s="53" t="s">
        <v>10</v>
      </c>
      <c r="I7" s="54" t="s">
        <v>9</v>
      </c>
      <c r="J7" s="55" t="s">
        <v>10</v>
      </c>
      <c r="K7" s="52" t="s">
        <v>9</v>
      </c>
      <c r="L7" s="53" t="s">
        <v>10</v>
      </c>
      <c r="M7" s="54" t="s">
        <v>9</v>
      </c>
      <c r="N7" s="55" t="s">
        <v>10</v>
      </c>
      <c r="O7" s="52" t="s">
        <v>9</v>
      </c>
      <c r="P7" s="53" t="s">
        <v>10</v>
      </c>
      <c r="Q7" s="54" t="s">
        <v>9</v>
      </c>
      <c r="R7" s="55" t="s">
        <v>10</v>
      </c>
      <c r="S7" s="52" t="s">
        <v>9</v>
      </c>
      <c r="T7" s="53" t="s">
        <v>10</v>
      </c>
      <c r="U7" s="54" t="s">
        <v>9</v>
      </c>
      <c r="V7" s="55" t="s">
        <v>10</v>
      </c>
      <c r="W7" s="52" t="s">
        <v>9</v>
      </c>
      <c r="X7" s="53" t="s">
        <v>10</v>
      </c>
      <c r="Y7" s="54" t="s">
        <v>9</v>
      </c>
      <c r="Z7" s="55" t="s">
        <v>10</v>
      </c>
      <c r="AA7" s="52" t="s">
        <v>9</v>
      </c>
      <c r="AB7" s="53" t="s">
        <v>10</v>
      </c>
      <c r="AC7" s="54" t="s">
        <v>9</v>
      </c>
      <c r="AD7" s="55" t="s">
        <v>10</v>
      </c>
      <c r="AE7" s="52" t="s">
        <v>9</v>
      </c>
      <c r="AF7" s="53" t="s">
        <v>10</v>
      </c>
      <c r="AG7" s="54" t="s">
        <v>9</v>
      </c>
      <c r="AH7" s="55" t="s">
        <v>10</v>
      </c>
      <c r="AI7" s="52" t="s">
        <v>9</v>
      </c>
      <c r="AJ7" s="53" t="s">
        <v>10</v>
      </c>
      <c r="AK7" s="54" t="s">
        <v>9</v>
      </c>
      <c r="AL7" s="56" t="s">
        <v>10</v>
      </c>
      <c r="AM7" s="52" t="s">
        <v>9</v>
      </c>
      <c r="AN7" s="53" t="s">
        <v>10</v>
      </c>
      <c r="AO7" s="54" t="s">
        <v>9</v>
      </c>
      <c r="AP7" s="55" t="s">
        <v>10</v>
      </c>
      <c r="AQ7" s="52" t="s">
        <v>9</v>
      </c>
      <c r="AR7" s="53" t="s">
        <v>10</v>
      </c>
      <c r="AS7" s="54" t="s">
        <v>9</v>
      </c>
      <c r="AT7" s="55" t="s">
        <v>10</v>
      </c>
      <c r="AU7" s="52" t="s">
        <v>9</v>
      </c>
      <c r="AV7" s="53" t="s">
        <v>10</v>
      </c>
      <c r="AW7" s="54" t="s">
        <v>9</v>
      </c>
      <c r="AX7" s="55" t="s">
        <v>10</v>
      </c>
    </row>
    <row r="8" spans="1:50" ht="6" customHeight="1" thickTop="1" x14ac:dyDescent="0.25">
      <c r="A8" s="2"/>
      <c r="B8" s="10"/>
      <c r="C8" s="11"/>
      <c r="D8" s="12"/>
      <c r="E8" s="12"/>
      <c r="F8" s="12"/>
      <c r="G8" s="11"/>
      <c r="H8" s="12"/>
      <c r="I8" s="12"/>
      <c r="J8" s="12"/>
      <c r="K8" s="11"/>
      <c r="L8" s="12"/>
      <c r="M8" s="12"/>
      <c r="N8" s="12"/>
      <c r="O8" s="11"/>
      <c r="P8" s="12"/>
      <c r="Q8" s="12"/>
      <c r="R8" s="12"/>
      <c r="S8" s="11"/>
      <c r="T8" s="12"/>
      <c r="U8" s="12"/>
      <c r="V8" s="12"/>
      <c r="W8" s="11"/>
      <c r="X8" s="12"/>
      <c r="Y8" s="12"/>
      <c r="Z8" s="12"/>
      <c r="AA8" s="11"/>
      <c r="AB8" s="12"/>
      <c r="AC8" s="12"/>
      <c r="AD8" s="12"/>
      <c r="AE8" s="11"/>
      <c r="AF8" s="12"/>
      <c r="AG8" s="12"/>
      <c r="AH8" s="12"/>
      <c r="AI8" s="11"/>
      <c r="AJ8" s="12"/>
      <c r="AK8" s="12"/>
      <c r="AL8" s="27"/>
      <c r="AM8" s="11"/>
      <c r="AN8" s="12"/>
      <c r="AO8" s="12"/>
      <c r="AP8" s="12"/>
      <c r="AQ8" s="11"/>
      <c r="AR8" s="12"/>
      <c r="AS8" s="12"/>
      <c r="AT8" s="12"/>
      <c r="AU8" s="11"/>
      <c r="AV8" s="12"/>
      <c r="AW8" s="12"/>
      <c r="AX8" s="12"/>
    </row>
    <row r="9" spans="1:50" ht="26.25" x14ac:dyDescent="0.25">
      <c r="A9" s="2"/>
      <c r="B9" s="13" t="s">
        <v>11</v>
      </c>
      <c r="C9" s="49">
        <v>4390481</v>
      </c>
      <c r="D9" s="15">
        <v>124840</v>
      </c>
      <c r="E9" s="49">
        <v>10484193351</v>
      </c>
      <c r="F9" s="62">
        <v>498238025</v>
      </c>
      <c r="G9" s="49">
        <v>4842816</v>
      </c>
      <c r="H9" s="15">
        <v>177213</v>
      </c>
      <c r="I9" s="49">
        <v>11707442964.940001</v>
      </c>
      <c r="J9" s="62">
        <v>590016005.38999999</v>
      </c>
      <c r="K9" s="49">
        <v>5170781</v>
      </c>
      <c r="L9" s="15">
        <v>200107</v>
      </c>
      <c r="M9" s="49">
        <v>12281505507.540001</v>
      </c>
      <c r="N9" s="62">
        <v>665132212</v>
      </c>
      <c r="O9" s="49">
        <v>5223604</v>
      </c>
      <c r="P9" s="15">
        <v>182628</v>
      </c>
      <c r="Q9" s="49">
        <v>12873734390.41</v>
      </c>
      <c r="R9" s="62">
        <v>681401137.07000005</v>
      </c>
      <c r="S9" s="49">
        <v>5140935</v>
      </c>
      <c r="T9" s="15">
        <v>184109</v>
      </c>
      <c r="U9" s="49">
        <v>12303655966</v>
      </c>
      <c r="V9" s="62">
        <v>710809267</v>
      </c>
      <c r="W9" s="49">
        <v>5241617</v>
      </c>
      <c r="X9" s="15">
        <v>185376</v>
      </c>
      <c r="Y9" s="49">
        <v>12619244354.59</v>
      </c>
      <c r="Z9" s="62">
        <v>701262029.74000001</v>
      </c>
      <c r="AA9" s="49">
        <v>5246543</v>
      </c>
      <c r="AB9" s="15">
        <v>180013</v>
      </c>
      <c r="AC9" s="49">
        <v>13092480776.540001</v>
      </c>
      <c r="AD9" s="62">
        <v>751809763.66999996</v>
      </c>
      <c r="AE9" s="60">
        <v>5723963</v>
      </c>
      <c r="AF9" s="15">
        <v>268132</v>
      </c>
      <c r="AG9" s="60">
        <v>13327513929.85</v>
      </c>
      <c r="AH9" s="62">
        <v>865833826.07000005</v>
      </c>
      <c r="AI9" s="49">
        <v>5683837</v>
      </c>
      <c r="AJ9" s="15">
        <v>189294</v>
      </c>
      <c r="AK9" s="49">
        <v>13289085956.299999</v>
      </c>
      <c r="AL9" s="49">
        <v>747719626.87</v>
      </c>
      <c r="AM9" s="76">
        <f>AM11+AM12+AM13+AM22+AM26+AM27</f>
        <v>5759928</v>
      </c>
      <c r="AN9" s="15">
        <f t="shared" ref="AN9:AP9" si="0">AN11+AN12+AN13+AN22+AN26+AN27</f>
        <v>192547</v>
      </c>
      <c r="AO9" s="76">
        <f t="shared" si="0"/>
        <v>13286943364.41</v>
      </c>
      <c r="AP9" s="62">
        <f t="shared" si="0"/>
        <v>773994939</v>
      </c>
      <c r="AQ9" s="76">
        <v>5814595</v>
      </c>
      <c r="AR9" s="15">
        <v>202489</v>
      </c>
      <c r="AS9" s="76">
        <v>13323065469</v>
      </c>
      <c r="AT9" s="62">
        <v>750900578</v>
      </c>
      <c r="AU9" s="76">
        <v>6634740</v>
      </c>
      <c r="AV9" s="15">
        <v>231639</v>
      </c>
      <c r="AW9" s="76">
        <v>15889707967</v>
      </c>
      <c r="AX9" s="62">
        <v>821853610</v>
      </c>
    </row>
    <row r="10" spans="1:50" x14ac:dyDescent="0.25">
      <c r="A10" s="2"/>
      <c r="B10" s="10" t="s">
        <v>12</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row>
    <row r="11" spans="1:50" x14ac:dyDescent="0.25">
      <c r="A11" s="2"/>
      <c r="B11" s="16" t="s">
        <v>13</v>
      </c>
      <c r="C11" s="14">
        <v>1777089</v>
      </c>
      <c r="D11" s="15">
        <v>9393</v>
      </c>
      <c r="E11" s="14">
        <v>7956922422.3400002</v>
      </c>
      <c r="F11" s="62">
        <v>97821000</v>
      </c>
      <c r="G11" s="49">
        <v>2008519</v>
      </c>
      <c r="H11" s="15">
        <v>11959</v>
      </c>
      <c r="I11" s="49">
        <v>8971369407.4400005</v>
      </c>
      <c r="J11" s="62">
        <v>119446320</v>
      </c>
      <c r="K11" s="49">
        <v>2124044</v>
      </c>
      <c r="L11" s="15">
        <v>13552</v>
      </c>
      <c r="M11" s="49">
        <v>9312463662.8299999</v>
      </c>
      <c r="N11" s="62">
        <v>141998041</v>
      </c>
      <c r="O11" s="49">
        <v>2165355</v>
      </c>
      <c r="P11" s="15">
        <v>13924</v>
      </c>
      <c r="Q11" s="49">
        <v>9927926358.7299995</v>
      </c>
      <c r="R11" s="62">
        <v>155885770</v>
      </c>
      <c r="S11" s="49">
        <v>2112944</v>
      </c>
      <c r="T11" s="15">
        <v>14680</v>
      </c>
      <c r="U11" s="49">
        <v>9363939750</v>
      </c>
      <c r="V11" s="62">
        <v>162555275</v>
      </c>
      <c r="W11" s="49">
        <v>2111630</v>
      </c>
      <c r="X11" s="15">
        <v>15128</v>
      </c>
      <c r="Y11" s="49">
        <v>9513702623.0599995</v>
      </c>
      <c r="Z11" s="62">
        <v>170535900</v>
      </c>
      <c r="AA11" s="49">
        <v>2061537</v>
      </c>
      <c r="AB11" s="15">
        <v>14702</v>
      </c>
      <c r="AC11" s="49">
        <v>9784078276.1399994</v>
      </c>
      <c r="AD11" s="62">
        <v>176645645.00999999</v>
      </c>
      <c r="AE11" s="49">
        <v>2068376</v>
      </c>
      <c r="AF11" s="15">
        <v>14813</v>
      </c>
      <c r="AG11" s="60">
        <v>9665655138.1800003</v>
      </c>
      <c r="AH11" s="62">
        <v>176160017</v>
      </c>
      <c r="AI11" s="49">
        <v>2072819</v>
      </c>
      <c r="AJ11" s="15">
        <v>15619</v>
      </c>
      <c r="AK11" s="49">
        <v>9671450385.6800003</v>
      </c>
      <c r="AL11" s="49">
        <v>186245600</v>
      </c>
      <c r="AM11" s="76">
        <v>2098764</v>
      </c>
      <c r="AN11" s="15">
        <v>16232</v>
      </c>
      <c r="AO11" s="76">
        <v>9606632521.4099998</v>
      </c>
      <c r="AP11" s="62">
        <v>190267075</v>
      </c>
      <c r="AQ11" s="76">
        <v>2054576</v>
      </c>
      <c r="AR11" s="15">
        <v>15932</v>
      </c>
      <c r="AS11" s="76">
        <v>9485748708</v>
      </c>
      <c r="AT11" s="62">
        <v>188937360</v>
      </c>
      <c r="AU11" s="76">
        <v>2315668</v>
      </c>
      <c r="AV11" s="15">
        <v>16696</v>
      </c>
      <c r="AW11" s="76">
        <v>11442934482</v>
      </c>
      <c r="AX11" s="62">
        <v>210495356</v>
      </c>
    </row>
    <row r="12" spans="1:50" x14ac:dyDescent="0.25">
      <c r="A12" s="2"/>
      <c r="B12" s="16" t="s">
        <v>14</v>
      </c>
      <c r="C12" s="14">
        <v>4419</v>
      </c>
      <c r="D12" s="15">
        <v>13619</v>
      </c>
      <c r="E12" s="14">
        <v>50405572</v>
      </c>
      <c r="F12" s="62">
        <v>286146800</v>
      </c>
      <c r="G12" s="49">
        <v>5176</v>
      </c>
      <c r="H12" s="15">
        <v>15438</v>
      </c>
      <c r="I12" s="49">
        <v>58036529</v>
      </c>
      <c r="J12" s="62">
        <v>316372300</v>
      </c>
      <c r="K12" s="49">
        <v>6471</v>
      </c>
      <c r="L12" s="15">
        <v>16856</v>
      </c>
      <c r="M12" s="49">
        <v>93806243</v>
      </c>
      <c r="N12" s="62">
        <v>354923800</v>
      </c>
      <c r="O12" s="49">
        <v>5955</v>
      </c>
      <c r="P12" s="15">
        <v>17346</v>
      </c>
      <c r="Q12" s="49">
        <v>81899737</v>
      </c>
      <c r="R12" s="62">
        <v>379554900</v>
      </c>
      <c r="S12" s="49">
        <v>6544</v>
      </c>
      <c r="T12" s="15">
        <v>17353</v>
      </c>
      <c r="U12" s="49">
        <v>90290104</v>
      </c>
      <c r="V12" s="62">
        <v>397071984</v>
      </c>
      <c r="W12" s="49">
        <v>8344</v>
      </c>
      <c r="X12" s="15">
        <v>16853</v>
      </c>
      <c r="Y12" s="49">
        <v>127382840</v>
      </c>
      <c r="Z12" s="62">
        <v>378464994</v>
      </c>
      <c r="AA12" s="49">
        <v>10328</v>
      </c>
      <c r="AB12" s="15">
        <v>18063</v>
      </c>
      <c r="AC12" s="49">
        <v>238619688</v>
      </c>
      <c r="AD12" s="62">
        <v>426245278</v>
      </c>
      <c r="AE12" s="49">
        <v>12788</v>
      </c>
      <c r="AF12" s="15">
        <v>18740</v>
      </c>
      <c r="AG12" s="49">
        <v>297026860</v>
      </c>
      <c r="AH12" s="62">
        <v>451609683</v>
      </c>
      <c r="AI12" s="49">
        <v>13600</v>
      </c>
      <c r="AJ12" s="15">
        <v>17298</v>
      </c>
      <c r="AK12" s="49">
        <v>265843294</v>
      </c>
      <c r="AL12" s="49">
        <v>408476635</v>
      </c>
      <c r="AM12" s="76">
        <v>13956</v>
      </c>
      <c r="AN12" s="15">
        <v>17780</v>
      </c>
      <c r="AO12" s="76">
        <v>246095671</v>
      </c>
      <c r="AP12" s="62">
        <v>425819167</v>
      </c>
      <c r="AQ12" s="76">
        <v>14456</v>
      </c>
      <c r="AR12" s="15">
        <v>17703</v>
      </c>
      <c r="AS12" s="76">
        <v>235296740</v>
      </c>
      <c r="AT12" s="62">
        <v>399591888</v>
      </c>
      <c r="AU12" s="76">
        <v>15189</v>
      </c>
      <c r="AV12" s="15">
        <v>18776</v>
      </c>
      <c r="AW12" s="76">
        <v>315053455</v>
      </c>
      <c r="AX12" s="62">
        <v>428841125</v>
      </c>
    </row>
    <row r="13" spans="1:50" x14ac:dyDescent="0.25">
      <c r="A13" s="2"/>
      <c r="B13" s="16" t="s">
        <v>38</v>
      </c>
      <c r="C13" s="49">
        <v>2526679</v>
      </c>
      <c r="D13" s="15">
        <v>67815</v>
      </c>
      <c r="E13" s="49">
        <v>2383520153</v>
      </c>
      <c r="F13" s="62">
        <v>100119624</v>
      </c>
      <c r="G13" s="49">
        <v>2730020</v>
      </c>
      <c r="H13" s="15">
        <v>93937</v>
      </c>
      <c r="I13" s="49">
        <v>2515220818.8000002</v>
      </c>
      <c r="J13" s="62">
        <v>118583935.39</v>
      </c>
      <c r="K13" s="49">
        <v>2971044</v>
      </c>
      <c r="L13" s="15">
        <v>108900</v>
      </c>
      <c r="M13" s="49">
        <v>2772651301.7199998</v>
      </c>
      <c r="N13" s="62">
        <v>133457489</v>
      </c>
      <c r="O13" s="49">
        <v>2990780</v>
      </c>
      <c r="P13" s="15">
        <v>105492</v>
      </c>
      <c r="Q13" s="49">
        <v>2783774667.5100002</v>
      </c>
      <c r="R13" s="62">
        <v>126214990.06999999</v>
      </c>
      <c r="S13" s="49">
        <v>2959718</v>
      </c>
      <c r="T13" s="15">
        <v>109759</v>
      </c>
      <c r="U13" s="49">
        <v>2771008754</v>
      </c>
      <c r="V13" s="62">
        <v>133021588</v>
      </c>
      <c r="W13" s="49">
        <v>3038532</v>
      </c>
      <c r="X13" s="15">
        <v>112170</v>
      </c>
      <c r="Y13" s="49">
        <v>2894480551.1700001</v>
      </c>
      <c r="Z13" s="62">
        <v>131908531.73999999</v>
      </c>
      <c r="AA13" s="49">
        <v>3120845</v>
      </c>
      <c r="AB13" s="15">
        <v>110779</v>
      </c>
      <c r="AC13" s="49">
        <v>2998126121.27</v>
      </c>
      <c r="AD13" s="62">
        <v>132009956.66</v>
      </c>
      <c r="AE13" s="49">
        <v>3572769</v>
      </c>
      <c r="AF13" s="15">
        <v>197004</v>
      </c>
      <c r="AG13" s="49">
        <v>3287627208.0599999</v>
      </c>
      <c r="AH13" s="62">
        <v>221734808.06999999</v>
      </c>
      <c r="AI13" s="49">
        <v>3488908</v>
      </c>
      <c r="AJ13" s="15">
        <v>116282</v>
      </c>
      <c r="AK13" s="49">
        <v>3221168297.8899999</v>
      </c>
      <c r="AL13" s="49">
        <v>135296693.87</v>
      </c>
      <c r="AM13" s="76">
        <v>3575651</v>
      </c>
      <c r="AN13" s="15">
        <v>118557</v>
      </c>
      <c r="AO13" s="76">
        <v>3351668867</v>
      </c>
      <c r="AP13" s="62">
        <v>138803506</v>
      </c>
      <c r="AQ13" s="76">
        <v>3665817</v>
      </c>
      <c r="AR13" s="15">
        <v>123922</v>
      </c>
      <c r="AS13" s="76">
        <v>3510822694</v>
      </c>
      <c r="AT13" s="62">
        <v>141408968</v>
      </c>
      <c r="AU13" s="76">
        <v>4223152</v>
      </c>
      <c r="AV13" s="15">
        <v>134942</v>
      </c>
      <c r="AW13" s="76">
        <v>4027830850</v>
      </c>
      <c r="AX13" s="62">
        <v>156206337</v>
      </c>
    </row>
    <row r="14" spans="1:50" x14ac:dyDescent="0.25">
      <c r="A14" s="2"/>
      <c r="B14" s="17" t="s">
        <v>15</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58"/>
      <c r="AM14" s="18"/>
      <c r="AN14" s="18"/>
      <c r="AO14" s="18"/>
      <c r="AP14" s="18"/>
      <c r="AQ14" s="18"/>
      <c r="AR14" s="18"/>
      <c r="AS14" s="18"/>
      <c r="AT14" s="18"/>
      <c r="AU14" s="18"/>
      <c r="AV14" s="18"/>
      <c r="AW14" s="18"/>
      <c r="AX14" s="18"/>
    </row>
    <row r="15" spans="1:50" ht="12" customHeight="1" x14ac:dyDescent="0.25">
      <c r="A15" s="2"/>
      <c r="B15" s="19" t="s">
        <v>16</v>
      </c>
      <c r="C15" s="87">
        <v>2526679</v>
      </c>
      <c r="D15" s="87">
        <v>67815</v>
      </c>
      <c r="E15" s="87">
        <v>2383520154</v>
      </c>
      <c r="F15" s="85">
        <v>100119624</v>
      </c>
      <c r="G15" s="87">
        <v>2730021</v>
      </c>
      <c r="H15" s="89">
        <v>93937</v>
      </c>
      <c r="I15" s="87">
        <v>2515220818.8000002</v>
      </c>
      <c r="J15" s="85">
        <v>118583935.39</v>
      </c>
      <c r="K15" s="87">
        <v>2971044</v>
      </c>
      <c r="L15" s="89">
        <v>108900</v>
      </c>
      <c r="M15" s="87">
        <v>2772651301.7199998</v>
      </c>
      <c r="N15" s="85">
        <v>133457489</v>
      </c>
      <c r="O15" s="87">
        <v>2990780</v>
      </c>
      <c r="P15" s="89">
        <v>105492</v>
      </c>
      <c r="Q15" s="83">
        <v>2783774667.5100002</v>
      </c>
      <c r="R15" s="85">
        <v>126214990.06999999</v>
      </c>
      <c r="S15" s="91">
        <v>2959716</v>
      </c>
      <c r="T15" s="89">
        <v>109760</v>
      </c>
      <c r="U15" s="83">
        <v>2771008724</v>
      </c>
      <c r="V15" s="85">
        <v>133021587</v>
      </c>
      <c r="W15" s="87">
        <v>3038532</v>
      </c>
      <c r="X15" s="89">
        <v>112170</v>
      </c>
      <c r="Y15" s="87">
        <v>2894480549</v>
      </c>
      <c r="Z15" s="85">
        <v>131908531.73999999</v>
      </c>
      <c r="AA15" s="87">
        <v>3120845</v>
      </c>
      <c r="AB15" s="89">
        <v>110779</v>
      </c>
      <c r="AC15" s="87">
        <v>2998126121.27</v>
      </c>
      <c r="AD15" s="85">
        <v>132009956.66</v>
      </c>
      <c r="AE15" s="87">
        <v>3572769</v>
      </c>
      <c r="AF15" s="89">
        <v>197004</v>
      </c>
      <c r="AG15" s="87">
        <v>3287627207</v>
      </c>
      <c r="AH15" s="85">
        <v>221734808.06999999</v>
      </c>
      <c r="AI15" s="87">
        <v>3488908</v>
      </c>
      <c r="AJ15" s="89">
        <v>116282</v>
      </c>
      <c r="AK15" s="87">
        <v>3221168295</v>
      </c>
      <c r="AL15" s="119">
        <v>135296693.87</v>
      </c>
      <c r="AM15" s="87">
        <v>3575651</v>
      </c>
      <c r="AN15" s="89">
        <v>118557</v>
      </c>
      <c r="AO15" s="87">
        <v>3351668867</v>
      </c>
      <c r="AP15" s="85">
        <v>138803506</v>
      </c>
      <c r="AQ15" s="87">
        <v>3665817</v>
      </c>
      <c r="AR15" s="89">
        <v>123922</v>
      </c>
      <c r="AS15" s="87">
        <v>3510822694</v>
      </c>
      <c r="AT15" s="85">
        <v>141408968</v>
      </c>
      <c r="AU15" s="87">
        <v>4223152</v>
      </c>
      <c r="AV15" s="89">
        <v>134942</v>
      </c>
      <c r="AW15" s="87">
        <v>4027830850</v>
      </c>
      <c r="AX15" s="85">
        <v>156206337</v>
      </c>
    </row>
    <row r="16" spans="1:50" ht="12" customHeight="1" x14ac:dyDescent="0.25">
      <c r="A16" s="2"/>
      <c r="B16" s="20" t="s">
        <v>37</v>
      </c>
      <c r="C16" s="88"/>
      <c r="D16" s="88"/>
      <c r="E16" s="88"/>
      <c r="F16" s="98"/>
      <c r="G16" s="88"/>
      <c r="H16" s="99"/>
      <c r="I16" s="88"/>
      <c r="J16" s="98"/>
      <c r="K16" s="88"/>
      <c r="L16" s="99"/>
      <c r="M16" s="88"/>
      <c r="N16" s="98"/>
      <c r="O16" s="88"/>
      <c r="P16" s="90"/>
      <c r="Q16" s="84"/>
      <c r="R16" s="86"/>
      <c r="S16" s="92"/>
      <c r="T16" s="99"/>
      <c r="U16" s="97"/>
      <c r="V16" s="98"/>
      <c r="W16" s="88"/>
      <c r="X16" s="99"/>
      <c r="Y16" s="88"/>
      <c r="Z16" s="98"/>
      <c r="AA16" s="88"/>
      <c r="AB16" s="99"/>
      <c r="AC16" s="88"/>
      <c r="AD16" s="98"/>
      <c r="AE16" s="88"/>
      <c r="AF16" s="99"/>
      <c r="AG16" s="88"/>
      <c r="AH16" s="98"/>
      <c r="AI16" s="88"/>
      <c r="AJ16" s="99"/>
      <c r="AK16" s="88"/>
      <c r="AL16" s="88"/>
      <c r="AM16" s="88"/>
      <c r="AN16" s="99"/>
      <c r="AO16" s="88"/>
      <c r="AP16" s="98"/>
      <c r="AQ16" s="88"/>
      <c r="AR16" s="99"/>
      <c r="AS16" s="88">
        <v>3510822694</v>
      </c>
      <c r="AT16" s="98">
        <v>141408968</v>
      </c>
      <c r="AU16" s="88"/>
      <c r="AV16" s="99"/>
      <c r="AW16" s="88"/>
      <c r="AX16" s="98"/>
    </row>
    <row r="17" spans="1:50" x14ac:dyDescent="0.25">
      <c r="A17" s="2"/>
      <c r="B17" s="17" t="s">
        <v>17</v>
      </c>
      <c r="C17" s="72"/>
      <c r="D17" s="72"/>
      <c r="E17" s="72"/>
      <c r="F17" s="72"/>
      <c r="G17" s="72"/>
      <c r="H17" s="72"/>
      <c r="I17" s="72"/>
      <c r="J17" s="72"/>
      <c r="K17" s="72"/>
      <c r="L17" s="72"/>
      <c r="M17" s="72"/>
      <c r="N17" s="72"/>
      <c r="O17" s="72"/>
      <c r="P17" s="72"/>
      <c r="Q17" s="72"/>
      <c r="R17" s="72"/>
      <c r="S17" s="71"/>
      <c r="T17" s="71"/>
      <c r="U17" s="71"/>
      <c r="V17" s="71"/>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row>
    <row r="18" spans="1:50" x14ac:dyDescent="0.25">
      <c r="A18" s="2"/>
      <c r="B18" s="21" t="s">
        <v>18</v>
      </c>
      <c r="C18" s="49">
        <v>2223894</v>
      </c>
      <c r="D18" s="15">
        <v>62263</v>
      </c>
      <c r="E18" s="49">
        <v>2073944697</v>
      </c>
      <c r="F18" s="62">
        <v>91726738</v>
      </c>
      <c r="G18" s="49">
        <v>2359167</v>
      </c>
      <c r="H18" s="15">
        <v>85944</v>
      </c>
      <c r="I18" s="49">
        <v>2144602286.3499999</v>
      </c>
      <c r="J18" s="62">
        <v>106825474.78</v>
      </c>
      <c r="K18" s="49">
        <v>2574065</v>
      </c>
      <c r="L18" s="15">
        <v>100294</v>
      </c>
      <c r="M18" s="49">
        <v>2380723629.4899998</v>
      </c>
      <c r="N18" s="62">
        <v>120644906</v>
      </c>
      <c r="O18" s="49">
        <v>2588229</v>
      </c>
      <c r="P18" s="15">
        <v>97083</v>
      </c>
      <c r="Q18" s="49">
        <v>2387183575.3800001</v>
      </c>
      <c r="R18" s="62">
        <v>113004073.55</v>
      </c>
      <c r="S18" s="49">
        <v>2512426</v>
      </c>
      <c r="T18" s="15">
        <v>101413</v>
      </c>
      <c r="U18" s="49">
        <v>2332948053</v>
      </c>
      <c r="V18" s="62">
        <v>119071948</v>
      </c>
      <c r="W18" s="49">
        <v>2581738</v>
      </c>
      <c r="X18" s="15">
        <v>103232</v>
      </c>
      <c r="Y18" s="49">
        <v>2440701767</v>
      </c>
      <c r="Z18" s="62">
        <v>117269166.3</v>
      </c>
      <c r="AA18" s="49">
        <v>2645683</v>
      </c>
      <c r="AB18" s="15">
        <v>102205</v>
      </c>
      <c r="AC18" s="49">
        <v>2522446697.1900001</v>
      </c>
      <c r="AD18" s="62">
        <v>117704284.23999999</v>
      </c>
      <c r="AE18" s="49">
        <v>2996202</v>
      </c>
      <c r="AF18" s="15">
        <v>172135</v>
      </c>
      <c r="AG18" s="49">
        <v>2747220080</v>
      </c>
      <c r="AH18" s="62">
        <v>187809932.86000001</v>
      </c>
      <c r="AI18" s="49">
        <v>2830731</v>
      </c>
      <c r="AJ18" s="15">
        <v>103403</v>
      </c>
      <c r="AK18" s="49">
        <v>2599155707</v>
      </c>
      <c r="AL18" s="49">
        <v>112485977.31999999</v>
      </c>
      <c r="AM18" s="76">
        <v>3066729</v>
      </c>
      <c r="AN18" s="15">
        <v>108339</v>
      </c>
      <c r="AO18" s="76">
        <v>2863954893</v>
      </c>
      <c r="AP18" s="62">
        <v>114298779.70999999</v>
      </c>
      <c r="AQ18" s="76">
        <v>2981051</v>
      </c>
      <c r="AR18" s="15">
        <v>109377</v>
      </c>
      <c r="AS18" s="76">
        <v>2853987131</v>
      </c>
      <c r="AT18" s="62">
        <v>115299501</v>
      </c>
      <c r="AU18" s="76">
        <v>3434004</v>
      </c>
      <c r="AV18" s="15">
        <v>118905</v>
      </c>
      <c r="AW18" s="122">
        <v>3270067704</v>
      </c>
      <c r="AX18" s="62">
        <v>126493126</v>
      </c>
    </row>
    <row r="19" spans="1:50" x14ac:dyDescent="0.25">
      <c r="A19" s="2"/>
      <c r="B19" s="21" t="s">
        <v>19</v>
      </c>
      <c r="C19" s="49">
        <v>302785</v>
      </c>
      <c r="D19" s="15">
        <v>5552</v>
      </c>
      <c r="E19" s="49">
        <v>309575457</v>
      </c>
      <c r="F19" s="62">
        <v>8392886</v>
      </c>
      <c r="G19" s="49">
        <v>370854</v>
      </c>
      <c r="H19" s="15">
        <v>7993</v>
      </c>
      <c r="I19" s="49">
        <v>370618532.44999999</v>
      </c>
      <c r="J19" s="62">
        <v>11758460.59</v>
      </c>
      <c r="K19" s="49">
        <v>396979</v>
      </c>
      <c r="L19" s="15">
        <v>8606</v>
      </c>
      <c r="M19" s="49">
        <v>391927672.23000002</v>
      </c>
      <c r="N19" s="62">
        <v>12812582.99</v>
      </c>
      <c r="O19" s="49">
        <v>402551</v>
      </c>
      <c r="P19" s="15">
        <v>8409</v>
      </c>
      <c r="Q19" s="49">
        <v>396591092.12</v>
      </c>
      <c r="R19" s="62">
        <v>13210916.51</v>
      </c>
      <c r="S19" s="49">
        <v>447290</v>
      </c>
      <c r="T19" s="15">
        <v>8347</v>
      </c>
      <c r="U19" s="49">
        <v>438060671</v>
      </c>
      <c r="V19" s="62">
        <v>13949639</v>
      </c>
      <c r="W19" s="49">
        <v>456794</v>
      </c>
      <c r="X19" s="15">
        <v>8938</v>
      </c>
      <c r="Y19" s="49">
        <v>453778782</v>
      </c>
      <c r="Z19" s="62">
        <v>14639365.43</v>
      </c>
      <c r="AA19" s="49">
        <v>475162</v>
      </c>
      <c r="AB19" s="15">
        <v>8574</v>
      </c>
      <c r="AC19" s="49">
        <v>475679424</v>
      </c>
      <c r="AD19" s="62">
        <v>14305672</v>
      </c>
      <c r="AE19" s="49">
        <v>576567</v>
      </c>
      <c r="AF19" s="15">
        <v>24869</v>
      </c>
      <c r="AG19" s="49">
        <v>540407127</v>
      </c>
      <c r="AH19" s="62">
        <v>33924875</v>
      </c>
      <c r="AI19" s="49">
        <v>658177</v>
      </c>
      <c r="AJ19" s="15">
        <v>12879</v>
      </c>
      <c r="AK19" s="49">
        <v>622012588</v>
      </c>
      <c r="AL19" s="49">
        <v>22810717</v>
      </c>
      <c r="AM19" s="76">
        <v>508922</v>
      </c>
      <c r="AN19" s="15">
        <v>10218</v>
      </c>
      <c r="AO19" s="76">
        <v>487713974</v>
      </c>
      <c r="AP19" s="62">
        <v>24504726</v>
      </c>
      <c r="AQ19" s="76">
        <f>683766+1000</f>
        <v>684766</v>
      </c>
      <c r="AR19" s="15">
        <f>14524+21</f>
        <v>14545</v>
      </c>
      <c r="AS19" s="76">
        <f>655813058+1022505</f>
        <v>656835563</v>
      </c>
      <c r="AT19" s="62">
        <f>26089912+19555</f>
        <v>26109467</v>
      </c>
      <c r="AU19" s="76">
        <v>789148</v>
      </c>
      <c r="AV19" s="15">
        <v>16037</v>
      </c>
      <c r="AW19" s="122">
        <v>757763146</v>
      </c>
      <c r="AX19" s="62">
        <v>29713211</v>
      </c>
    </row>
    <row r="20" spans="1:50" x14ac:dyDescent="0.25">
      <c r="A20" s="2"/>
      <c r="B20" s="21" t="s">
        <v>20</v>
      </c>
      <c r="C20" s="14">
        <v>0</v>
      </c>
      <c r="D20" s="15">
        <v>0</v>
      </c>
      <c r="E20" s="14">
        <v>0</v>
      </c>
      <c r="F20" s="62">
        <v>0</v>
      </c>
      <c r="G20" s="14">
        <v>0</v>
      </c>
      <c r="H20" s="15">
        <v>0</v>
      </c>
      <c r="I20" s="49">
        <v>0</v>
      </c>
      <c r="J20" s="62">
        <v>0</v>
      </c>
      <c r="K20" s="49">
        <v>0</v>
      </c>
      <c r="L20" s="15">
        <v>0</v>
      </c>
      <c r="M20" s="49">
        <v>0</v>
      </c>
      <c r="N20" s="62">
        <v>0</v>
      </c>
      <c r="O20" s="49">
        <v>0</v>
      </c>
      <c r="P20" s="15">
        <v>0</v>
      </c>
      <c r="Q20" s="49">
        <v>0</v>
      </c>
      <c r="R20" s="62">
        <v>0</v>
      </c>
      <c r="S20" s="49">
        <v>0</v>
      </c>
      <c r="T20" s="15">
        <v>0</v>
      </c>
      <c r="U20" s="49">
        <v>0</v>
      </c>
      <c r="V20" s="62">
        <v>0</v>
      </c>
      <c r="W20" s="49">
        <v>0</v>
      </c>
      <c r="X20" s="15">
        <v>0</v>
      </c>
      <c r="Y20" s="49">
        <v>0</v>
      </c>
      <c r="Z20" s="62">
        <v>0</v>
      </c>
      <c r="AA20" s="49">
        <v>0</v>
      </c>
      <c r="AB20" s="15">
        <v>0</v>
      </c>
      <c r="AC20" s="49">
        <v>0</v>
      </c>
      <c r="AD20" s="62">
        <v>0</v>
      </c>
      <c r="AE20" s="49">
        <v>0</v>
      </c>
      <c r="AF20" s="15">
        <v>0</v>
      </c>
      <c r="AG20" s="49">
        <v>0</v>
      </c>
      <c r="AH20" s="62">
        <v>0</v>
      </c>
      <c r="AI20" s="49">
        <v>0</v>
      </c>
      <c r="AJ20" s="15">
        <v>0</v>
      </c>
      <c r="AK20" s="49">
        <v>0</v>
      </c>
      <c r="AL20" s="49">
        <v>0</v>
      </c>
      <c r="AM20" s="76">
        <v>0</v>
      </c>
      <c r="AN20" s="15">
        <v>0</v>
      </c>
      <c r="AO20" s="76">
        <v>0</v>
      </c>
      <c r="AP20" s="62">
        <v>0</v>
      </c>
      <c r="AQ20" s="76">
        <v>0</v>
      </c>
      <c r="AR20" s="15">
        <v>0</v>
      </c>
      <c r="AS20" s="76">
        <v>0</v>
      </c>
      <c r="AT20" s="62">
        <v>0</v>
      </c>
      <c r="AU20" s="76">
        <v>0</v>
      </c>
      <c r="AV20" s="15">
        <v>0</v>
      </c>
      <c r="AW20" s="76">
        <v>0</v>
      </c>
      <c r="AX20" s="62">
        <v>0</v>
      </c>
    </row>
    <row r="21" spans="1:50" x14ac:dyDescent="0.25">
      <c r="A21" s="2"/>
      <c r="B21" s="10"/>
      <c r="C21" s="11"/>
      <c r="D21" s="12"/>
      <c r="E21" s="12"/>
      <c r="F21" s="12"/>
      <c r="G21" s="11"/>
      <c r="H21" s="12"/>
      <c r="I21" s="12"/>
      <c r="J21" s="12"/>
      <c r="K21" s="11"/>
      <c r="L21" s="12"/>
      <c r="M21" s="12"/>
      <c r="N21" s="12"/>
      <c r="O21" s="11"/>
      <c r="P21" s="12"/>
      <c r="Q21" s="12"/>
      <c r="R21" s="12"/>
      <c r="S21" s="11"/>
      <c r="T21" s="12"/>
      <c r="U21" s="12"/>
      <c r="V21" s="12"/>
      <c r="W21" s="11"/>
      <c r="X21" s="12"/>
      <c r="Y21" s="12"/>
      <c r="Z21" s="12"/>
      <c r="AA21" s="11"/>
      <c r="AB21" s="12"/>
      <c r="AC21" s="12"/>
      <c r="AD21" s="12"/>
      <c r="AE21" s="11"/>
      <c r="AF21" s="12"/>
      <c r="AG21" s="12"/>
      <c r="AH21" s="12"/>
      <c r="AI21" s="11"/>
      <c r="AJ21" s="12"/>
      <c r="AK21" s="12"/>
      <c r="AL21" s="27"/>
      <c r="AM21" s="11"/>
      <c r="AN21" s="12"/>
      <c r="AO21" s="12"/>
      <c r="AP21" s="12"/>
      <c r="AQ21" s="11"/>
      <c r="AR21" s="12"/>
      <c r="AS21" s="12"/>
      <c r="AT21" s="12"/>
      <c r="AU21" s="11"/>
      <c r="AV21" s="12"/>
      <c r="AW21" s="12"/>
      <c r="AX21" s="12"/>
    </row>
    <row r="22" spans="1:50" x14ac:dyDescent="0.25">
      <c r="A22" s="2"/>
      <c r="B22" s="16" t="s">
        <v>32</v>
      </c>
      <c r="C22" s="49">
        <v>82294</v>
      </c>
      <c r="D22" s="15">
        <v>34013</v>
      </c>
      <c r="E22" s="49">
        <v>93345204</v>
      </c>
      <c r="F22" s="62">
        <v>14150601</v>
      </c>
      <c r="G22" s="49">
        <v>99101</v>
      </c>
      <c r="H22" s="15">
        <v>55879</v>
      </c>
      <c r="I22" s="49">
        <v>162816209.69999999</v>
      </c>
      <c r="J22" s="62">
        <v>35613450</v>
      </c>
      <c r="K22" s="49">
        <v>69222</v>
      </c>
      <c r="L22" s="15">
        <v>60799</v>
      </c>
      <c r="M22" s="49">
        <v>102584299.98999999</v>
      </c>
      <c r="N22" s="62">
        <v>34752882</v>
      </c>
      <c r="O22" s="49">
        <v>61514</v>
      </c>
      <c r="P22" s="15">
        <v>45866</v>
      </c>
      <c r="Q22" s="49">
        <v>80133627.170000002</v>
      </c>
      <c r="R22" s="62">
        <v>19745477</v>
      </c>
      <c r="S22" s="49">
        <v>61729</v>
      </c>
      <c r="T22" s="15">
        <v>42317</v>
      </c>
      <c r="U22" s="49">
        <v>78417358</v>
      </c>
      <c r="V22" s="62">
        <v>18160420</v>
      </c>
      <c r="W22" s="49">
        <v>83111</v>
      </c>
      <c r="X22" s="15">
        <v>41225</v>
      </c>
      <c r="Y22" s="49">
        <v>83678340.359999999</v>
      </c>
      <c r="Z22" s="62">
        <v>20352604</v>
      </c>
      <c r="AA22" s="49">
        <v>53833</v>
      </c>
      <c r="AB22" s="15">
        <v>36469</v>
      </c>
      <c r="AC22" s="49">
        <v>71656691.129999995</v>
      </c>
      <c r="AD22" s="62">
        <v>16908884</v>
      </c>
      <c r="AE22" s="60">
        <v>70030</v>
      </c>
      <c r="AF22" s="15">
        <v>37575</v>
      </c>
      <c r="AG22" s="60">
        <v>77204723.609999999</v>
      </c>
      <c r="AH22" s="62">
        <v>16329318</v>
      </c>
      <c r="AI22" s="49">
        <v>108510</v>
      </c>
      <c r="AJ22" s="15">
        <v>40095</v>
      </c>
      <c r="AK22" s="49">
        <v>130623978.73</v>
      </c>
      <c r="AL22" s="49">
        <v>17700698</v>
      </c>
      <c r="AM22" s="76">
        <v>71557</v>
      </c>
      <c r="AN22" s="15">
        <v>39978</v>
      </c>
      <c r="AO22" s="76">
        <v>82546305</v>
      </c>
      <c r="AP22" s="62">
        <v>19105191</v>
      </c>
      <c r="AQ22" s="76">
        <v>79746</v>
      </c>
      <c r="AR22" s="15">
        <v>44932</v>
      </c>
      <c r="AS22" s="76">
        <v>91197328</v>
      </c>
      <c r="AT22" s="62">
        <v>20962362</v>
      </c>
      <c r="AU22" s="76">
        <v>80731</v>
      </c>
      <c r="AV22" s="15">
        <v>61225</v>
      </c>
      <c r="AW22" s="76">
        <v>103889180</v>
      </c>
      <c r="AX22" s="62">
        <v>26310792</v>
      </c>
    </row>
    <row r="23" spans="1:50" x14ac:dyDescent="0.25">
      <c r="A23" s="2"/>
      <c r="B23" s="10" t="s">
        <v>15</v>
      </c>
      <c r="C23" s="11"/>
      <c r="D23" s="12"/>
      <c r="E23" s="12"/>
      <c r="F23" s="12"/>
      <c r="G23" s="11"/>
      <c r="H23" s="12"/>
      <c r="I23" s="12"/>
      <c r="J23" s="12"/>
      <c r="K23" s="11"/>
      <c r="L23" s="12"/>
      <c r="M23" s="12"/>
      <c r="N23" s="12"/>
      <c r="O23" s="11"/>
      <c r="P23" s="12"/>
      <c r="Q23" s="12"/>
      <c r="R23" s="12"/>
      <c r="S23" s="11"/>
      <c r="T23" s="12"/>
      <c r="U23" s="12"/>
      <c r="V23" s="12"/>
      <c r="W23" s="11"/>
      <c r="X23" s="12"/>
      <c r="Y23" s="12"/>
      <c r="Z23" s="12"/>
      <c r="AA23" s="11"/>
      <c r="AB23" s="12"/>
      <c r="AC23" s="12"/>
      <c r="AD23" s="12"/>
      <c r="AE23" s="11"/>
      <c r="AF23" s="12"/>
      <c r="AG23" s="12"/>
      <c r="AH23" s="12"/>
      <c r="AI23" s="11"/>
      <c r="AJ23" s="12"/>
      <c r="AK23" s="12"/>
      <c r="AL23" s="27"/>
      <c r="AM23" s="11"/>
      <c r="AN23" s="12"/>
      <c r="AO23" s="12"/>
      <c r="AP23" s="12"/>
      <c r="AQ23" s="11"/>
      <c r="AR23" s="12"/>
      <c r="AS23" s="12"/>
      <c r="AT23" s="12"/>
      <c r="AU23" s="11"/>
      <c r="AV23" s="12"/>
      <c r="AW23" s="12"/>
      <c r="AX23" s="12"/>
    </row>
    <row r="24" spans="1:50" x14ac:dyDescent="0.25">
      <c r="A24" s="2"/>
      <c r="B24" s="21" t="s">
        <v>21</v>
      </c>
      <c r="C24" s="14">
        <v>0</v>
      </c>
      <c r="D24" s="15">
        <v>0</v>
      </c>
      <c r="E24" s="14">
        <v>0</v>
      </c>
      <c r="F24" s="49">
        <v>0</v>
      </c>
      <c r="G24" s="63">
        <v>0</v>
      </c>
      <c r="H24" s="15">
        <v>0</v>
      </c>
      <c r="I24" s="49">
        <v>0</v>
      </c>
      <c r="J24" s="49">
        <v>0</v>
      </c>
      <c r="K24" s="63">
        <v>0</v>
      </c>
      <c r="L24" s="15">
        <v>0</v>
      </c>
      <c r="M24" s="49">
        <v>0</v>
      </c>
      <c r="N24" s="49">
        <v>0</v>
      </c>
      <c r="O24" s="63">
        <v>0</v>
      </c>
      <c r="P24" s="15">
        <v>0</v>
      </c>
      <c r="Q24" s="49">
        <v>0</v>
      </c>
      <c r="R24" s="49">
        <v>0</v>
      </c>
      <c r="S24" s="63">
        <v>0</v>
      </c>
      <c r="T24" s="15">
        <v>0</v>
      </c>
      <c r="U24" s="49">
        <v>0</v>
      </c>
      <c r="V24" s="49">
        <v>0</v>
      </c>
      <c r="W24" s="63">
        <v>0</v>
      </c>
      <c r="X24" s="15">
        <v>0</v>
      </c>
      <c r="Y24" s="49">
        <v>0</v>
      </c>
      <c r="Z24" s="49">
        <v>0</v>
      </c>
      <c r="AA24" s="63">
        <v>0</v>
      </c>
      <c r="AB24" s="15">
        <v>0</v>
      </c>
      <c r="AC24" s="49">
        <v>0</v>
      </c>
      <c r="AD24" s="49">
        <v>0</v>
      </c>
      <c r="AE24" s="63">
        <v>0</v>
      </c>
      <c r="AF24" s="15">
        <v>0</v>
      </c>
      <c r="AG24" s="49">
        <v>0</v>
      </c>
      <c r="AH24" s="49">
        <v>0</v>
      </c>
      <c r="AI24" s="63">
        <v>0</v>
      </c>
      <c r="AJ24" s="15">
        <v>0</v>
      </c>
      <c r="AK24" s="49">
        <v>0</v>
      </c>
      <c r="AL24" s="49">
        <v>0</v>
      </c>
      <c r="AM24" s="77">
        <v>0</v>
      </c>
      <c r="AN24" s="15">
        <v>0</v>
      </c>
      <c r="AO24" s="76">
        <v>0</v>
      </c>
      <c r="AP24" s="76">
        <v>0</v>
      </c>
      <c r="AQ24" s="77">
        <v>0</v>
      </c>
      <c r="AR24" s="15">
        <v>0</v>
      </c>
      <c r="AS24" s="76">
        <v>0</v>
      </c>
      <c r="AT24" s="76">
        <v>0</v>
      </c>
      <c r="AU24" s="77">
        <v>0</v>
      </c>
      <c r="AV24" s="15">
        <v>0</v>
      </c>
      <c r="AW24" s="76">
        <v>0</v>
      </c>
      <c r="AX24" s="62">
        <v>0</v>
      </c>
    </row>
    <row r="25" spans="1:50" x14ac:dyDescent="0.25">
      <c r="A25" s="2"/>
      <c r="B25" s="4"/>
      <c r="C25" s="22"/>
      <c r="D25" s="28"/>
      <c r="E25" s="29"/>
      <c r="F25" s="29"/>
      <c r="G25" s="3"/>
      <c r="H25" s="30"/>
      <c r="I25" s="29"/>
      <c r="J25" s="29"/>
      <c r="K25" s="3"/>
      <c r="L25" s="30"/>
      <c r="M25" s="29"/>
      <c r="N25" s="29"/>
      <c r="O25" s="3"/>
      <c r="P25" s="30"/>
      <c r="Q25" s="29"/>
      <c r="R25" s="29"/>
      <c r="S25" s="3"/>
      <c r="T25" s="30"/>
      <c r="U25" s="29"/>
      <c r="V25" s="29"/>
      <c r="W25" s="3"/>
      <c r="X25" s="30"/>
      <c r="Y25" s="29"/>
      <c r="Z25" s="29"/>
      <c r="AA25" s="3"/>
      <c r="AB25" s="30"/>
      <c r="AC25" s="29"/>
      <c r="AD25" s="29"/>
      <c r="AE25" s="3"/>
      <c r="AF25" s="30"/>
      <c r="AG25" s="29"/>
      <c r="AH25" s="29"/>
      <c r="AI25" s="3"/>
      <c r="AJ25" s="30"/>
      <c r="AK25" s="29"/>
      <c r="AL25" s="28"/>
      <c r="AM25" s="3"/>
      <c r="AN25" s="30"/>
      <c r="AO25" s="29"/>
      <c r="AP25" s="29"/>
      <c r="AQ25" s="3"/>
      <c r="AR25" s="30"/>
      <c r="AS25" s="29"/>
      <c r="AT25" s="29"/>
      <c r="AU25" s="3"/>
      <c r="AV25" s="30"/>
      <c r="AW25" s="29"/>
      <c r="AX25" s="29"/>
    </row>
    <row r="26" spans="1:50" x14ac:dyDescent="0.25">
      <c r="A26" s="2"/>
      <c r="B26" s="16" t="s">
        <v>22</v>
      </c>
      <c r="C26" s="14">
        <v>0</v>
      </c>
      <c r="D26" s="15">
        <v>0</v>
      </c>
      <c r="E26" s="14">
        <v>0</v>
      </c>
      <c r="F26" s="62">
        <v>0</v>
      </c>
      <c r="G26" s="14">
        <v>0</v>
      </c>
      <c r="H26" s="15">
        <v>0</v>
      </c>
      <c r="I26" s="49">
        <v>0</v>
      </c>
      <c r="J26" s="62">
        <v>0</v>
      </c>
      <c r="K26" s="49">
        <v>0</v>
      </c>
      <c r="L26" s="15">
        <v>0</v>
      </c>
      <c r="M26" s="49">
        <v>0</v>
      </c>
      <c r="N26" s="62">
        <v>0</v>
      </c>
      <c r="O26" s="49">
        <v>0</v>
      </c>
      <c r="P26" s="15">
        <v>0</v>
      </c>
      <c r="Q26" s="49">
        <v>0</v>
      </c>
      <c r="R26" s="62">
        <v>0</v>
      </c>
      <c r="S26" s="49">
        <v>0</v>
      </c>
      <c r="T26" s="15">
        <v>0</v>
      </c>
      <c r="U26" s="49">
        <v>0</v>
      </c>
      <c r="V26" s="62">
        <v>0</v>
      </c>
      <c r="W26" s="49">
        <v>0</v>
      </c>
      <c r="X26" s="15">
        <v>0</v>
      </c>
      <c r="Y26" s="49">
        <v>0</v>
      </c>
      <c r="Z26" s="62">
        <v>0</v>
      </c>
      <c r="AA26" s="49">
        <v>0</v>
      </c>
      <c r="AB26" s="15">
        <v>0</v>
      </c>
      <c r="AC26" s="49">
        <v>0</v>
      </c>
      <c r="AD26" s="62">
        <v>0</v>
      </c>
      <c r="AE26" s="49">
        <v>0</v>
      </c>
      <c r="AF26" s="15">
        <v>0</v>
      </c>
      <c r="AG26" s="49">
        <v>0</v>
      </c>
      <c r="AH26" s="62">
        <v>0</v>
      </c>
      <c r="AI26" s="49">
        <v>0</v>
      </c>
      <c r="AJ26" s="15">
        <v>0</v>
      </c>
      <c r="AK26" s="49">
        <v>0</v>
      </c>
      <c r="AL26" s="49">
        <v>0</v>
      </c>
      <c r="AM26" s="76">
        <v>0</v>
      </c>
      <c r="AN26" s="15">
        <v>0</v>
      </c>
      <c r="AO26" s="76">
        <v>0</v>
      </c>
      <c r="AP26" s="62">
        <v>0</v>
      </c>
      <c r="AQ26" s="76">
        <v>0</v>
      </c>
      <c r="AR26" s="15">
        <v>0</v>
      </c>
      <c r="AS26" s="76">
        <v>0</v>
      </c>
      <c r="AT26" s="62">
        <v>0</v>
      </c>
      <c r="AU26" s="76">
        <v>0</v>
      </c>
      <c r="AV26" s="15">
        <v>0</v>
      </c>
      <c r="AW26" s="76">
        <v>0</v>
      </c>
      <c r="AX26" s="62">
        <v>0</v>
      </c>
    </row>
    <row r="27" spans="1:50" x14ac:dyDescent="0.25">
      <c r="A27" s="2"/>
      <c r="B27" s="16" t="s">
        <v>23</v>
      </c>
      <c r="C27" s="14">
        <v>0</v>
      </c>
      <c r="D27" s="15">
        <v>0</v>
      </c>
      <c r="E27" s="14">
        <v>0</v>
      </c>
      <c r="F27" s="62">
        <v>0</v>
      </c>
      <c r="G27" s="14">
        <v>0</v>
      </c>
      <c r="H27" s="15">
        <v>0</v>
      </c>
      <c r="I27" s="49">
        <v>0</v>
      </c>
      <c r="J27" s="62">
        <v>0</v>
      </c>
      <c r="K27" s="49">
        <v>0</v>
      </c>
      <c r="L27" s="15">
        <v>0</v>
      </c>
      <c r="M27" s="49">
        <v>0</v>
      </c>
      <c r="N27" s="62">
        <v>0</v>
      </c>
      <c r="O27" s="49">
        <v>0</v>
      </c>
      <c r="P27" s="15">
        <v>0</v>
      </c>
      <c r="Q27" s="49">
        <v>0</v>
      </c>
      <c r="R27" s="62">
        <v>0</v>
      </c>
      <c r="S27" s="49">
        <v>0</v>
      </c>
      <c r="T27" s="15">
        <v>0</v>
      </c>
      <c r="U27" s="49">
        <v>0</v>
      </c>
      <c r="V27" s="62">
        <v>0</v>
      </c>
      <c r="W27" s="49">
        <v>0</v>
      </c>
      <c r="X27" s="15">
        <v>0</v>
      </c>
      <c r="Y27" s="49">
        <v>0</v>
      </c>
      <c r="Z27" s="62">
        <v>0</v>
      </c>
      <c r="AA27" s="49">
        <v>0</v>
      </c>
      <c r="AB27" s="15">
        <v>0</v>
      </c>
      <c r="AC27" s="49">
        <v>0</v>
      </c>
      <c r="AD27" s="62">
        <v>0</v>
      </c>
      <c r="AE27" s="49">
        <v>0</v>
      </c>
      <c r="AF27" s="15">
        <v>0</v>
      </c>
      <c r="AG27" s="49">
        <v>0</v>
      </c>
      <c r="AH27" s="62">
        <v>0</v>
      </c>
      <c r="AI27" s="49">
        <v>0</v>
      </c>
      <c r="AJ27" s="15">
        <v>0</v>
      </c>
      <c r="AK27" s="49">
        <v>0</v>
      </c>
      <c r="AL27" s="49">
        <v>0</v>
      </c>
      <c r="AM27" s="76">
        <v>0</v>
      </c>
      <c r="AN27" s="15">
        <v>0</v>
      </c>
      <c r="AO27" s="76">
        <v>0</v>
      </c>
      <c r="AP27" s="62">
        <v>0</v>
      </c>
      <c r="AQ27" s="76">
        <v>0</v>
      </c>
      <c r="AR27" s="15">
        <v>0</v>
      </c>
      <c r="AS27" s="76">
        <v>0</v>
      </c>
      <c r="AT27" s="62">
        <v>0</v>
      </c>
      <c r="AU27" s="76">
        <v>0</v>
      </c>
      <c r="AV27" s="15">
        <v>0</v>
      </c>
      <c r="AW27" s="76">
        <v>0</v>
      </c>
      <c r="AX27" s="62">
        <v>0</v>
      </c>
    </row>
    <row r="28" spans="1:50" x14ac:dyDescent="0.25">
      <c r="A28" s="2"/>
      <c r="B28" s="4"/>
      <c r="C28" s="31"/>
      <c r="D28" s="32"/>
      <c r="E28" s="18"/>
      <c r="F28" s="33"/>
      <c r="G28" s="31"/>
      <c r="H28" s="32"/>
      <c r="I28" s="18"/>
      <c r="J28" s="33"/>
      <c r="K28" s="31"/>
      <c r="L28" s="32"/>
      <c r="M28" s="18"/>
      <c r="N28" s="33"/>
      <c r="O28" s="31"/>
      <c r="P28" s="32"/>
      <c r="Q28" s="18"/>
      <c r="R28" s="33"/>
      <c r="S28" s="31"/>
      <c r="T28" s="32"/>
      <c r="U28" s="18"/>
      <c r="V28" s="33"/>
      <c r="W28" s="31"/>
      <c r="X28" s="32"/>
      <c r="Y28" s="18"/>
      <c r="Z28" s="33"/>
      <c r="AA28" s="31"/>
      <c r="AB28" s="32"/>
      <c r="AC28" s="18"/>
      <c r="AD28" s="33"/>
      <c r="AE28" s="31"/>
      <c r="AF28" s="32"/>
      <c r="AG28" s="18"/>
      <c r="AH28" s="33"/>
      <c r="AI28" s="31"/>
      <c r="AJ28" s="32"/>
      <c r="AK28" s="18"/>
      <c r="AL28" s="33"/>
      <c r="AM28" s="31"/>
      <c r="AN28" s="32"/>
      <c r="AO28" s="18"/>
      <c r="AP28" s="33"/>
      <c r="AQ28" s="31"/>
      <c r="AR28" s="32"/>
      <c r="AS28" s="18"/>
      <c r="AT28" s="33"/>
      <c r="AU28" s="31"/>
      <c r="AV28" s="32"/>
      <c r="AW28" s="18"/>
      <c r="AX28" s="33"/>
    </row>
    <row r="29" spans="1:50" ht="25.5" x14ac:dyDescent="0.25">
      <c r="A29" s="2"/>
      <c r="B29" s="34" t="s">
        <v>24</v>
      </c>
      <c r="C29" s="105">
        <v>187558</v>
      </c>
      <c r="D29" s="106"/>
      <c r="E29" s="104">
        <v>1015311247</v>
      </c>
      <c r="F29" s="88"/>
      <c r="G29" s="107">
        <v>182162</v>
      </c>
      <c r="H29" s="106"/>
      <c r="I29" s="104">
        <v>905619772.71000004</v>
      </c>
      <c r="J29" s="88"/>
      <c r="K29" s="107">
        <v>207681</v>
      </c>
      <c r="L29" s="106"/>
      <c r="M29" s="104">
        <v>1011162802.5</v>
      </c>
      <c r="N29" s="88"/>
      <c r="O29" s="107">
        <v>216937</v>
      </c>
      <c r="P29" s="106"/>
      <c r="Q29" s="104">
        <v>1051341611.92</v>
      </c>
      <c r="R29" s="88"/>
      <c r="S29" s="107">
        <v>269471</v>
      </c>
      <c r="T29" s="106"/>
      <c r="U29" s="104">
        <v>1279966496</v>
      </c>
      <c r="V29" s="88"/>
      <c r="W29" s="107">
        <v>282914</v>
      </c>
      <c r="X29" s="106"/>
      <c r="Y29" s="104">
        <v>1332345869.05</v>
      </c>
      <c r="Z29" s="88"/>
      <c r="AA29" s="107">
        <v>456786</v>
      </c>
      <c r="AB29" s="106"/>
      <c r="AC29" s="104">
        <v>2230162780</v>
      </c>
      <c r="AD29" s="88"/>
      <c r="AE29" s="107">
        <v>550745</v>
      </c>
      <c r="AF29" s="106"/>
      <c r="AG29" s="104">
        <v>2770889118.23</v>
      </c>
      <c r="AH29" s="88"/>
      <c r="AI29" s="107">
        <v>333514</v>
      </c>
      <c r="AJ29" s="106"/>
      <c r="AK29" s="104">
        <v>1511551804.5599999</v>
      </c>
      <c r="AL29" s="88"/>
      <c r="AM29" s="107">
        <v>265661</v>
      </c>
      <c r="AN29" s="106"/>
      <c r="AO29" s="104">
        <v>1314812764</v>
      </c>
      <c r="AP29" s="88"/>
      <c r="AQ29" s="107">
        <v>225478</v>
      </c>
      <c r="AR29" s="106"/>
      <c r="AS29" s="104">
        <v>1094156212</v>
      </c>
      <c r="AT29" s="88"/>
      <c r="AU29" s="107">
        <v>245210</v>
      </c>
      <c r="AV29" s="106"/>
      <c r="AW29" s="113">
        <v>1272354672</v>
      </c>
      <c r="AX29" s="114"/>
    </row>
    <row r="30" spans="1:50" x14ac:dyDescent="0.25">
      <c r="A30" s="2"/>
      <c r="B30" s="17" t="s">
        <v>12</v>
      </c>
      <c r="C30" s="71"/>
      <c r="D30" s="73"/>
      <c r="E30" s="71"/>
      <c r="F30" s="74"/>
      <c r="G30" s="71"/>
      <c r="H30" s="73"/>
      <c r="I30" s="71"/>
      <c r="J30" s="74"/>
      <c r="K30" s="71"/>
      <c r="L30" s="73"/>
      <c r="M30" s="71"/>
      <c r="N30" s="74"/>
      <c r="O30" s="71"/>
      <c r="P30" s="73"/>
      <c r="Q30" s="71"/>
      <c r="R30" s="74"/>
      <c r="S30" s="71"/>
      <c r="T30" s="73"/>
      <c r="U30" s="71"/>
      <c r="V30" s="74"/>
      <c r="W30" s="71"/>
      <c r="X30" s="73"/>
      <c r="Y30" s="71"/>
      <c r="Z30" s="74"/>
      <c r="AA30" s="71"/>
      <c r="AB30" s="73"/>
      <c r="AC30" s="71"/>
      <c r="AD30" s="74"/>
      <c r="AE30" s="71"/>
      <c r="AF30" s="73"/>
      <c r="AG30" s="71"/>
      <c r="AH30" s="74"/>
      <c r="AI30" s="71"/>
      <c r="AJ30" s="73"/>
      <c r="AK30" s="71"/>
      <c r="AL30" s="74"/>
      <c r="AM30" s="11"/>
      <c r="AN30" s="12"/>
      <c r="AO30" s="12"/>
      <c r="AP30" s="12"/>
      <c r="AQ30" s="11"/>
      <c r="AR30" s="12"/>
      <c r="AS30" s="12"/>
      <c r="AT30" s="12"/>
      <c r="AU30" s="11"/>
      <c r="AV30" s="12"/>
      <c r="AW30" s="12"/>
      <c r="AX30" s="12"/>
    </row>
    <row r="31" spans="1:50" x14ac:dyDescent="0.25">
      <c r="A31" s="2"/>
      <c r="B31" s="16" t="s">
        <v>13</v>
      </c>
      <c r="C31" s="105">
        <v>71939</v>
      </c>
      <c r="D31" s="106"/>
      <c r="E31" s="102">
        <v>690907804</v>
      </c>
      <c r="F31" s="103"/>
      <c r="G31" s="105">
        <v>61247</v>
      </c>
      <c r="H31" s="106"/>
      <c r="I31" s="102">
        <v>558060871.44000006</v>
      </c>
      <c r="J31" s="103"/>
      <c r="K31" s="105">
        <v>68712</v>
      </c>
      <c r="L31" s="106"/>
      <c r="M31" s="102">
        <v>617099375</v>
      </c>
      <c r="N31" s="103"/>
      <c r="O31" s="105">
        <v>70891</v>
      </c>
      <c r="P31" s="106"/>
      <c r="Q31" s="102">
        <v>634372097</v>
      </c>
      <c r="R31" s="103"/>
      <c r="S31" s="105">
        <v>86791</v>
      </c>
      <c r="T31" s="106"/>
      <c r="U31" s="102">
        <v>773980534</v>
      </c>
      <c r="V31" s="103"/>
      <c r="W31" s="105">
        <v>85442</v>
      </c>
      <c r="X31" s="106"/>
      <c r="Y31" s="102">
        <v>785393567</v>
      </c>
      <c r="Z31" s="103"/>
      <c r="AA31" s="105">
        <v>140642</v>
      </c>
      <c r="AB31" s="106"/>
      <c r="AC31" s="102">
        <v>1451876444</v>
      </c>
      <c r="AD31" s="103"/>
      <c r="AE31" s="105">
        <v>193886</v>
      </c>
      <c r="AF31" s="106"/>
      <c r="AG31" s="102">
        <v>1908015273</v>
      </c>
      <c r="AH31" s="103"/>
      <c r="AI31" s="105">
        <v>98009</v>
      </c>
      <c r="AJ31" s="106"/>
      <c r="AK31" s="102">
        <v>912841116</v>
      </c>
      <c r="AL31" s="109"/>
      <c r="AM31" s="105">
        <v>81931</v>
      </c>
      <c r="AN31" s="106"/>
      <c r="AO31" s="102">
        <v>775881620</v>
      </c>
      <c r="AP31" s="103"/>
      <c r="AQ31" s="105">
        <v>68902</v>
      </c>
      <c r="AR31" s="106"/>
      <c r="AS31" s="102">
        <v>632210850</v>
      </c>
      <c r="AT31" s="103"/>
      <c r="AU31" s="105">
        <v>80940</v>
      </c>
      <c r="AV31" s="106"/>
      <c r="AW31" s="102">
        <v>787875621</v>
      </c>
      <c r="AX31" s="103"/>
    </row>
    <row r="32" spans="1:50" x14ac:dyDescent="0.25">
      <c r="A32" s="2"/>
      <c r="B32" s="16" t="s">
        <v>14</v>
      </c>
      <c r="C32" s="105">
        <v>0</v>
      </c>
      <c r="D32" s="106"/>
      <c r="E32" s="102">
        <v>0</v>
      </c>
      <c r="F32" s="103"/>
      <c r="G32" s="105">
        <v>0</v>
      </c>
      <c r="H32" s="106"/>
      <c r="I32" s="102">
        <v>0</v>
      </c>
      <c r="J32" s="103"/>
      <c r="K32" s="105">
        <v>0</v>
      </c>
      <c r="L32" s="106"/>
      <c r="M32" s="102">
        <v>0</v>
      </c>
      <c r="N32" s="103"/>
      <c r="O32" s="105">
        <v>0</v>
      </c>
      <c r="P32" s="106"/>
      <c r="Q32" s="102">
        <v>0</v>
      </c>
      <c r="R32" s="103"/>
      <c r="S32" s="105">
        <v>0</v>
      </c>
      <c r="T32" s="106"/>
      <c r="U32" s="102">
        <v>0</v>
      </c>
      <c r="V32" s="103"/>
      <c r="W32" s="105">
        <v>0</v>
      </c>
      <c r="X32" s="106"/>
      <c r="Y32" s="102">
        <v>0</v>
      </c>
      <c r="Z32" s="103"/>
      <c r="AA32" s="105">
        <v>0</v>
      </c>
      <c r="AB32" s="106"/>
      <c r="AC32" s="102">
        <v>0</v>
      </c>
      <c r="AD32" s="103"/>
      <c r="AE32" s="105">
        <v>0</v>
      </c>
      <c r="AF32" s="106"/>
      <c r="AG32" s="102">
        <v>0</v>
      </c>
      <c r="AH32" s="103"/>
      <c r="AI32" s="105">
        <v>0</v>
      </c>
      <c r="AJ32" s="106"/>
      <c r="AK32" s="102">
        <v>0</v>
      </c>
      <c r="AL32" s="109"/>
      <c r="AM32" s="105">
        <v>0</v>
      </c>
      <c r="AN32" s="106"/>
      <c r="AO32" s="102">
        <v>0</v>
      </c>
      <c r="AP32" s="103"/>
      <c r="AQ32" s="105">
        <v>0</v>
      </c>
      <c r="AR32" s="106"/>
      <c r="AS32" s="102">
        <v>0</v>
      </c>
      <c r="AT32" s="103"/>
      <c r="AU32" s="105">
        <v>0</v>
      </c>
      <c r="AV32" s="106"/>
      <c r="AW32" s="102">
        <v>0</v>
      </c>
      <c r="AX32" s="103"/>
    </row>
    <row r="33" spans="1:50" x14ac:dyDescent="0.25">
      <c r="A33" s="2"/>
      <c r="B33" s="16" t="s">
        <v>38</v>
      </c>
      <c r="C33" s="105">
        <v>113413</v>
      </c>
      <c r="D33" s="106"/>
      <c r="E33" s="102">
        <v>317532021</v>
      </c>
      <c r="F33" s="103"/>
      <c r="G33" s="105">
        <v>118516</v>
      </c>
      <c r="H33" s="106"/>
      <c r="I33" s="102">
        <v>336627555.76999998</v>
      </c>
      <c r="J33" s="103"/>
      <c r="K33" s="105">
        <v>136495</v>
      </c>
      <c r="L33" s="106"/>
      <c r="M33" s="102">
        <v>383482396.5</v>
      </c>
      <c r="N33" s="103"/>
      <c r="O33" s="105">
        <v>143715</v>
      </c>
      <c r="P33" s="106"/>
      <c r="Q33" s="102">
        <v>406996483.74000001</v>
      </c>
      <c r="R33" s="103"/>
      <c r="S33" s="105">
        <v>180026</v>
      </c>
      <c r="T33" s="106"/>
      <c r="U33" s="102">
        <v>494962208</v>
      </c>
      <c r="V33" s="103"/>
      <c r="W33" s="105">
        <v>194853</v>
      </c>
      <c r="X33" s="106"/>
      <c r="Y33" s="102">
        <v>537620555.04999995</v>
      </c>
      <c r="Z33" s="103"/>
      <c r="AA33" s="105">
        <v>313685</v>
      </c>
      <c r="AB33" s="106"/>
      <c r="AC33" s="102">
        <v>770315731</v>
      </c>
      <c r="AD33" s="103"/>
      <c r="AE33" s="105">
        <v>353981</v>
      </c>
      <c r="AF33" s="106"/>
      <c r="AG33" s="102">
        <f>850890499+396856</f>
        <v>851287355</v>
      </c>
      <c r="AH33" s="103"/>
      <c r="AI33" s="105">
        <v>232315</v>
      </c>
      <c r="AJ33" s="106"/>
      <c r="AK33" s="102">
        <v>587706480.55999994</v>
      </c>
      <c r="AL33" s="109"/>
      <c r="AM33" s="105">
        <f>AM35</f>
        <v>180501</v>
      </c>
      <c r="AN33" s="106"/>
      <c r="AO33" s="102">
        <f>AO35</f>
        <v>527745785</v>
      </c>
      <c r="AP33" s="103"/>
      <c r="AQ33" s="105">
        <v>153424</v>
      </c>
      <c r="AR33" s="106"/>
      <c r="AS33" s="102">
        <v>449564003</v>
      </c>
      <c r="AT33" s="103"/>
      <c r="AU33" s="105">
        <v>160948</v>
      </c>
      <c r="AV33" s="106"/>
      <c r="AW33" s="102">
        <v>472013744</v>
      </c>
      <c r="AX33" s="103"/>
    </row>
    <row r="34" spans="1:50" x14ac:dyDescent="0.25">
      <c r="A34" s="2"/>
      <c r="B34" s="17" t="s">
        <v>15</v>
      </c>
      <c r="C34" s="28"/>
      <c r="D34" s="28"/>
      <c r="E34" s="29"/>
      <c r="F34" s="29"/>
      <c r="G34" s="28"/>
      <c r="H34" s="28"/>
      <c r="I34" s="29"/>
      <c r="J34" s="29"/>
      <c r="K34" s="28"/>
      <c r="L34" s="28"/>
      <c r="M34" s="29"/>
      <c r="N34" s="29"/>
      <c r="O34" s="28"/>
      <c r="P34" s="28"/>
      <c r="Q34" s="29"/>
      <c r="R34" s="29"/>
      <c r="S34" s="28"/>
      <c r="T34" s="28"/>
      <c r="U34" s="29"/>
      <c r="V34" s="29"/>
      <c r="W34" s="28"/>
      <c r="X34" s="28"/>
      <c r="Y34" s="29"/>
      <c r="Z34" s="29"/>
      <c r="AA34" s="28"/>
      <c r="AB34" s="28"/>
      <c r="AC34" s="29"/>
      <c r="AD34" s="29"/>
      <c r="AE34" s="28"/>
      <c r="AF34" s="28"/>
      <c r="AG34" s="29"/>
      <c r="AH34" s="29"/>
      <c r="AI34" s="28"/>
      <c r="AJ34" s="28"/>
      <c r="AK34" s="29"/>
      <c r="AL34" s="28"/>
      <c r="AM34" s="28"/>
      <c r="AN34" s="28"/>
      <c r="AO34" s="29"/>
      <c r="AP34" s="29"/>
      <c r="AQ34" s="28"/>
      <c r="AR34" s="28"/>
      <c r="AS34" s="29"/>
      <c r="AT34" s="29"/>
      <c r="AU34" s="28"/>
      <c r="AV34" s="28"/>
      <c r="AW34" s="29"/>
      <c r="AX34" s="29"/>
    </row>
    <row r="35" spans="1:50" ht="12" customHeight="1" x14ac:dyDescent="0.25">
      <c r="A35" s="2"/>
      <c r="B35" s="19" t="s">
        <v>16</v>
      </c>
      <c r="C35" s="87">
        <f>C33</f>
        <v>113413</v>
      </c>
      <c r="D35" s="115"/>
      <c r="E35" s="113">
        <f>E33</f>
        <v>317532021</v>
      </c>
      <c r="F35" s="114"/>
      <c r="G35" s="87">
        <f t="shared" ref="G35" si="1">G33</f>
        <v>118516</v>
      </c>
      <c r="H35" s="115"/>
      <c r="I35" s="113">
        <f t="shared" ref="I35" si="2">I33</f>
        <v>336627555.76999998</v>
      </c>
      <c r="J35" s="114"/>
      <c r="K35" s="87">
        <f t="shared" ref="K35" si="3">K33</f>
        <v>136495</v>
      </c>
      <c r="L35" s="115"/>
      <c r="M35" s="113">
        <f t="shared" ref="M35" si="4">M33</f>
        <v>383482396.5</v>
      </c>
      <c r="N35" s="114"/>
      <c r="O35" s="87">
        <f t="shared" ref="O35" si="5">O33</f>
        <v>143715</v>
      </c>
      <c r="P35" s="115"/>
      <c r="Q35" s="113">
        <f t="shared" ref="Q35" si="6">Q33</f>
        <v>406996483.74000001</v>
      </c>
      <c r="R35" s="114"/>
      <c r="S35" s="87">
        <f t="shared" ref="S35" si="7">S33</f>
        <v>180026</v>
      </c>
      <c r="T35" s="115"/>
      <c r="U35" s="113">
        <f t="shared" ref="U35" si="8">U33</f>
        <v>494962208</v>
      </c>
      <c r="V35" s="114"/>
      <c r="W35" s="87">
        <f t="shared" ref="W35" si="9">W33</f>
        <v>194853</v>
      </c>
      <c r="X35" s="115"/>
      <c r="Y35" s="113">
        <f t="shared" ref="Y35" si="10">Y33</f>
        <v>537620555.04999995</v>
      </c>
      <c r="Z35" s="114"/>
      <c r="AA35" s="87">
        <f t="shared" ref="AA35" si="11">AA33</f>
        <v>313685</v>
      </c>
      <c r="AB35" s="115"/>
      <c r="AC35" s="113">
        <f t="shared" ref="AC35" si="12">AC33</f>
        <v>770315731</v>
      </c>
      <c r="AD35" s="114"/>
      <c r="AE35" s="87">
        <f t="shared" ref="AE35" si="13">AE33</f>
        <v>353981</v>
      </c>
      <c r="AF35" s="115"/>
      <c r="AG35" s="113">
        <f t="shared" ref="AG35" si="14">AG33</f>
        <v>851287355</v>
      </c>
      <c r="AH35" s="114"/>
      <c r="AI35" s="87">
        <f t="shared" ref="AI35" si="15">AI33</f>
        <v>232315</v>
      </c>
      <c r="AJ35" s="115"/>
      <c r="AK35" s="113">
        <f t="shared" ref="AK35" si="16">AK33</f>
        <v>587706480.55999994</v>
      </c>
      <c r="AL35" s="120"/>
      <c r="AM35" s="87">
        <v>180501</v>
      </c>
      <c r="AN35" s="115"/>
      <c r="AO35" s="113">
        <v>527745785</v>
      </c>
      <c r="AP35" s="114"/>
      <c r="AQ35" s="87">
        <v>153424</v>
      </c>
      <c r="AR35" s="115"/>
      <c r="AS35" s="113">
        <v>449564003</v>
      </c>
      <c r="AT35" s="114"/>
      <c r="AU35" s="87">
        <v>160948</v>
      </c>
      <c r="AV35" s="115"/>
      <c r="AW35" s="113">
        <v>472013744</v>
      </c>
      <c r="AX35" s="114"/>
    </row>
    <row r="36" spans="1:50" ht="12" customHeight="1" x14ac:dyDescent="0.25">
      <c r="A36" s="2"/>
      <c r="B36" s="20" t="s">
        <v>37</v>
      </c>
      <c r="C36" s="88"/>
      <c r="D36" s="99"/>
      <c r="E36" s="97"/>
      <c r="F36" s="98"/>
      <c r="G36" s="88"/>
      <c r="H36" s="99"/>
      <c r="I36" s="97"/>
      <c r="J36" s="98"/>
      <c r="K36" s="88"/>
      <c r="L36" s="99"/>
      <c r="M36" s="97"/>
      <c r="N36" s="98"/>
      <c r="O36" s="88"/>
      <c r="P36" s="99"/>
      <c r="Q36" s="97"/>
      <c r="R36" s="98"/>
      <c r="S36" s="88"/>
      <c r="T36" s="99"/>
      <c r="U36" s="97"/>
      <c r="V36" s="98"/>
      <c r="W36" s="88"/>
      <c r="X36" s="99"/>
      <c r="Y36" s="97"/>
      <c r="Z36" s="98"/>
      <c r="AA36" s="88"/>
      <c r="AB36" s="99"/>
      <c r="AC36" s="97"/>
      <c r="AD36" s="98"/>
      <c r="AE36" s="88"/>
      <c r="AF36" s="99"/>
      <c r="AG36" s="97"/>
      <c r="AH36" s="98"/>
      <c r="AI36" s="88"/>
      <c r="AJ36" s="99"/>
      <c r="AK36" s="97"/>
      <c r="AL36" s="88"/>
      <c r="AM36" s="88"/>
      <c r="AN36" s="99"/>
      <c r="AO36" s="97"/>
      <c r="AP36" s="98"/>
      <c r="AQ36" s="88"/>
      <c r="AR36" s="99"/>
      <c r="AS36" s="97"/>
      <c r="AT36" s="98"/>
      <c r="AU36" s="88"/>
      <c r="AV36" s="99"/>
      <c r="AW36" s="97"/>
      <c r="AX36" s="98"/>
    </row>
    <row r="37" spans="1:50" x14ac:dyDescent="0.25">
      <c r="A37" s="2"/>
      <c r="B37" s="17" t="s">
        <v>17</v>
      </c>
      <c r="C37" s="72"/>
      <c r="D37" s="74"/>
      <c r="E37" s="72"/>
      <c r="F37" s="75"/>
      <c r="G37" s="72"/>
      <c r="H37" s="74"/>
      <c r="I37" s="72"/>
      <c r="J37" s="75"/>
      <c r="K37" s="72"/>
      <c r="L37" s="74"/>
      <c r="M37" s="72"/>
      <c r="N37" s="75"/>
      <c r="O37" s="72"/>
      <c r="P37" s="74"/>
      <c r="Q37" s="72"/>
      <c r="R37" s="75"/>
      <c r="S37" s="72"/>
      <c r="T37" s="74"/>
      <c r="U37" s="72"/>
      <c r="V37" s="75"/>
      <c r="W37" s="72"/>
      <c r="X37" s="74"/>
      <c r="Y37" s="72"/>
      <c r="Z37" s="75"/>
      <c r="AA37" s="72"/>
      <c r="AB37" s="74"/>
      <c r="AC37" s="72"/>
      <c r="AD37" s="75"/>
      <c r="AE37" s="72"/>
      <c r="AF37" s="74"/>
      <c r="AG37" s="72"/>
      <c r="AH37" s="75"/>
      <c r="AI37" s="72"/>
      <c r="AJ37" s="74"/>
      <c r="AK37" s="72"/>
      <c r="AL37" s="74"/>
      <c r="AM37" s="72"/>
      <c r="AN37" s="74"/>
      <c r="AO37" s="72"/>
      <c r="AP37" s="75"/>
      <c r="AQ37" s="72"/>
      <c r="AR37" s="74"/>
      <c r="AS37" s="72"/>
      <c r="AT37" s="75"/>
      <c r="AU37" s="72"/>
      <c r="AV37" s="74"/>
      <c r="AW37" s="72"/>
      <c r="AX37" s="75"/>
    </row>
    <row r="38" spans="1:50" x14ac:dyDescent="0.25">
      <c r="A38" s="2"/>
      <c r="B38" s="21" t="s">
        <v>18</v>
      </c>
      <c r="C38" s="116">
        <v>101273</v>
      </c>
      <c r="D38" s="99"/>
      <c r="E38" s="102">
        <v>274955085</v>
      </c>
      <c r="F38" s="109"/>
      <c r="G38" s="108">
        <v>104945</v>
      </c>
      <c r="H38" s="106"/>
      <c r="I38" s="102">
        <v>284160738.91000003</v>
      </c>
      <c r="J38" s="109"/>
      <c r="K38" s="108">
        <v>120528</v>
      </c>
      <c r="L38" s="106"/>
      <c r="M38" s="102">
        <v>323605298.88</v>
      </c>
      <c r="N38" s="109"/>
      <c r="O38" s="108">
        <v>126806</v>
      </c>
      <c r="P38" s="106"/>
      <c r="Q38" s="102">
        <v>344447318.25999999</v>
      </c>
      <c r="R38" s="109"/>
      <c r="S38" s="108">
        <v>156922</v>
      </c>
      <c r="T38" s="106"/>
      <c r="U38" s="102">
        <v>410560748</v>
      </c>
      <c r="V38" s="109"/>
      <c r="W38" s="108">
        <v>167693</v>
      </c>
      <c r="X38" s="106"/>
      <c r="Y38" s="102">
        <v>437764593.04000002</v>
      </c>
      <c r="Z38" s="109"/>
      <c r="AA38" s="108">
        <v>273765</v>
      </c>
      <c r="AB38" s="106"/>
      <c r="AC38" s="102">
        <v>639304310</v>
      </c>
      <c r="AD38" s="109"/>
      <c r="AE38" s="108">
        <f>303377+405</f>
        <v>303782</v>
      </c>
      <c r="AF38" s="106"/>
      <c r="AG38" s="102">
        <f>694837518+396856</f>
        <v>695234374</v>
      </c>
      <c r="AH38" s="109"/>
      <c r="AI38" s="108">
        <v>198681</v>
      </c>
      <c r="AJ38" s="106"/>
      <c r="AK38" s="102">
        <v>482792311.22000003</v>
      </c>
      <c r="AL38" s="109"/>
      <c r="AM38" s="108">
        <v>150902</v>
      </c>
      <c r="AN38" s="106"/>
      <c r="AO38" s="102">
        <v>415238429</v>
      </c>
      <c r="AP38" s="109"/>
      <c r="AQ38" s="108">
        <v>120416</v>
      </c>
      <c r="AR38" s="106"/>
      <c r="AS38" s="102">
        <v>321191135</v>
      </c>
      <c r="AT38" s="109"/>
      <c r="AU38" s="108">
        <v>125854</v>
      </c>
      <c r="AV38" s="106"/>
      <c r="AW38" s="102">
        <v>338307449</v>
      </c>
      <c r="AX38" s="109"/>
    </row>
    <row r="39" spans="1:50" x14ac:dyDescent="0.25">
      <c r="A39" s="2"/>
      <c r="B39" s="21" t="s">
        <v>19</v>
      </c>
      <c r="C39" s="105">
        <v>12140</v>
      </c>
      <c r="D39" s="106"/>
      <c r="E39" s="102">
        <v>42576936</v>
      </c>
      <c r="F39" s="103"/>
      <c r="G39" s="105">
        <v>13571</v>
      </c>
      <c r="H39" s="106"/>
      <c r="I39" s="102">
        <v>52466816.859999999</v>
      </c>
      <c r="J39" s="103"/>
      <c r="K39" s="105">
        <v>15967</v>
      </c>
      <c r="L39" s="106"/>
      <c r="M39" s="102">
        <v>59877097.619999997</v>
      </c>
      <c r="N39" s="103"/>
      <c r="O39" s="105">
        <v>16909</v>
      </c>
      <c r="P39" s="106"/>
      <c r="Q39" s="102">
        <v>62549165.479999997</v>
      </c>
      <c r="R39" s="103"/>
      <c r="S39" s="105">
        <v>23104</v>
      </c>
      <c r="T39" s="106"/>
      <c r="U39" s="102">
        <v>84401460</v>
      </c>
      <c r="V39" s="103"/>
      <c r="W39" s="105">
        <v>27160</v>
      </c>
      <c r="X39" s="106"/>
      <c r="Y39" s="102">
        <v>99855962.010000005</v>
      </c>
      <c r="Z39" s="103"/>
      <c r="AA39" s="105">
        <v>39920</v>
      </c>
      <c r="AB39" s="106"/>
      <c r="AC39" s="102">
        <v>131011421</v>
      </c>
      <c r="AD39" s="103"/>
      <c r="AE39" s="105">
        <v>50199</v>
      </c>
      <c r="AF39" s="106"/>
      <c r="AG39" s="102">
        <v>156052981.27000001</v>
      </c>
      <c r="AH39" s="103"/>
      <c r="AI39" s="105">
        <v>33634</v>
      </c>
      <c r="AJ39" s="106"/>
      <c r="AK39" s="102">
        <v>104914169.34</v>
      </c>
      <c r="AL39" s="109"/>
      <c r="AM39" s="105">
        <v>29599</v>
      </c>
      <c r="AN39" s="106"/>
      <c r="AO39" s="102">
        <v>112507356</v>
      </c>
      <c r="AP39" s="103"/>
      <c r="AQ39" s="105">
        <v>32657</v>
      </c>
      <c r="AR39" s="106"/>
      <c r="AS39" s="102">
        <v>127841217</v>
      </c>
      <c r="AT39" s="103"/>
      <c r="AU39" s="105">
        <v>35094</v>
      </c>
      <c r="AV39" s="106"/>
      <c r="AW39" s="102">
        <v>133706296</v>
      </c>
      <c r="AX39" s="103"/>
    </row>
    <row r="40" spans="1:50" x14ac:dyDescent="0.25">
      <c r="A40" s="2"/>
      <c r="B40" s="21" t="s">
        <v>20</v>
      </c>
      <c r="C40" s="105">
        <v>0</v>
      </c>
      <c r="D40" s="106"/>
      <c r="E40" s="102">
        <v>0</v>
      </c>
      <c r="F40" s="103"/>
      <c r="G40" s="105">
        <v>0</v>
      </c>
      <c r="H40" s="106"/>
      <c r="I40" s="102">
        <v>0</v>
      </c>
      <c r="J40" s="103"/>
      <c r="K40" s="105">
        <v>0</v>
      </c>
      <c r="L40" s="106"/>
      <c r="M40" s="102">
        <v>0</v>
      </c>
      <c r="N40" s="103"/>
      <c r="O40" s="105">
        <v>0</v>
      </c>
      <c r="P40" s="106"/>
      <c r="Q40" s="102">
        <v>0</v>
      </c>
      <c r="R40" s="103"/>
      <c r="S40" s="105">
        <v>0</v>
      </c>
      <c r="T40" s="106"/>
      <c r="U40" s="102">
        <v>0</v>
      </c>
      <c r="V40" s="103"/>
      <c r="W40" s="105">
        <v>0</v>
      </c>
      <c r="X40" s="106"/>
      <c r="Y40" s="102">
        <v>0</v>
      </c>
      <c r="Z40" s="103"/>
      <c r="AA40" s="105">
        <v>0</v>
      </c>
      <c r="AB40" s="106"/>
      <c r="AC40" s="102">
        <v>0</v>
      </c>
      <c r="AD40" s="103"/>
      <c r="AE40" s="105">
        <v>0</v>
      </c>
      <c r="AF40" s="106"/>
      <c r="AG40" s="102">
        <v>0</v>
      </c>
      <c r="AH40" s="103"/>
      <c r="AI40" s="105">
        <v>0</v>
      </c>
      <c r="AJ40" s="106"/>
      <c r="AK40" s="102">
        <v>0</v>
      </c>
      <c r="AL40" s="109"/>
      <c r="AM40" s="105">
        <v>0</v>
      </c>
      <c r="AN40" s="106"/>
      <c r="AO40" s="102">
        <v>0</v>
      </c>
      <c r="AP40" s="103"/>
      <c r="AQ40" s="105">
        <v>0</v>
      </c>
      <c r="AR40" s="106"/>
      <c r="AS40" s="102">
        <v>0</v>
      </c>
      <c r="AT40" s="103"/>
      <c r="AU40" s="105">
        <v>0</v>
      </c>
      <c r="AV40" s="106"/>
      <c r="AW40" s="102">
        <v>0</v>
      </c>
      <c r="AX40" s="103"/>
    </row>
    <row r="41" spans="1:50" x14ac:dyDescent="0.25">
      <c r="A41" s="2"/>
      <c r="B41" s="4"/>
      <c r="C41" s="22"/>
      <c r="D41" s="28"/>
      <c r="E41" s="29"/>
      <c r="F41" s="29"/>
      <c r="G41" s="3"/>
      <c r="H41" s="30"/>
      <c r="I41" s="29"/>
      <c r="J41" s="29"/>
      <c r="K41" s="3"/>
      <c r="L41" s="30"/>
      <c r="M41" s="29"/>
      <c r="N41" s="29"/>
      <c r="O41" s="3"/>
      <c r="P41" s="30"/>
      <c r="Q41" s="29"/>
      <c r="R41" s="29"/>
      <c r="S41" s="3"/>
      <c r="T41" s="30"/>
      <c r="U41" s="29"/>
      <c r="V41" s="29"/>
      <c r="W41" s="3"/>
      <c r="X41" s="30"/>
      <c r="Y41" s="29"/>
      <c r="Z41" s="29"/>
      <c r="AA41" s="3"/>
      <c r="AB41" s="30"/>
      <c r="AC41" s="29"/>
      <c r="AD41" s="29"/>
      <c r="AE41" s="3"/>
      <c r="AF41" s="30"/>
      <c r="AG41" s="29"/>
      <c r="AH41" s="29"/>
      <c r="AI41" s="3"/>
      <c r="AJ41" s="30"/>
      <c r="AK41" s="29"/>
      <c r="AL41" s="28"/>
      <c r="AM41" s="3"/>
      <c r="AN41" s="30"/>
      <c r="AO41" s="29"/>
      <c r="AP41" s="29"/>
      <c r="AQ41" s="3"/>
      <c r="AR41" s="30"/>
      <c r="AS41" s="29"/>
      <c r="AT41" s="29"/>
      <c r="AU41" s="3"/>
      <c r="AV41" s="30"/>
      <c r="AW41" s="29"/>
      <c r="AX41" s="29"/>
    </row>
    <row r="42" spans="1:50" x14ac:dyDescent="0.25">
      <c r="A42" s="2"/>
      <c r="B42" s="44" t="s">
        <v>33</v>
      </c>
      <c r="C42" s="117">
        <v>2206</v>
      </c>
      <c r="D42" s="111"/>
      <c r="E42" s="102">
        <v>6871422</v>
      </c>
      <c r="F42" s="109"/>
      <c r="G42" s="110">
        <v>2399</v>
      </c>
      <c r="H42" s="111"/>
      <c r="I42" s="102">
        <v>10931345.5</v>
      </c>
      <c r="J42" s="109"/>
      <c r="K42" s="110">
        <v>2474</v>
      </c>
      <c r="L42" s="111"/>
      <c r="M42" s="102">
        <v>10581031</v>
      </c>
      <c r="N42" s="109"/>
      <c r="O42" s="110">
        <v>2331</v>
      </c>
      <c r="P42" s="111"/>
      <c r="Q42" s="102">
        <v>9973031.1799999997</v>
      </c>
      <c r="R42" s="109"/>
      <c r="S42" s="110">
        <v>2654</v>
      </c>
      <c r="T42" s="111"/>
      <c r="U42" s="102">
        <v>11023753.65</v>
      </c>
      <c r="V42" s="109"/>
      <c r="W42" s="110">
        <v>2619</v>
      </c>
      <c r="X42" s="111"/>
      <c r="Y42" s="102">
        <v>9331747</v>
      </c>
      <c r="Z42" s="109"/>
      <c r="AA42" s="110">
        <v>2459</v>
      </c>
      <c r="AB42" s="111"/>
      <c r="AC42" s="102">
        <v>7970605</v>
      </c>
      <c r="AD42" s="109"/>
      <c r="AE42" s="110">
        <v>2878</v>
      </c>
      <c r="AF42" s="111"/>
      <c r="AG42" s="102">
        <v>11586489.9</v>
      </c>
      <c r="AH42" s="109"/>
      <c r="AI42" s="110">
        <v>3190</v>
      </c>
      <c r="AJ42" s="111"/>
      <c r="AK42" s="102">
        <v>11004208</v>
      </c>
      <c r="AL42" s="109"/>
      <c r="AM42" s="110">
        <v>3229</v>
      </c>
      <c r="AN42" s="111"/>
      <c r="AO42" s="102">
        <v>11185359</v>
      </c>
      <c r="AP42" s="109"/>
      <c r="AQ42" s="110">
        <v>3152</v>
      </c>
      <c r="AR42" s="111"/>
      <c r="AS42" s="102">
        <v>12381359</v>
      </c>
      <c r="AT42" s="109"/>
      <c r="AU42" s="110">
        <v>3322</v>
      </c>
      <c r="AV42" s="111"/>
      <c r="AW42" s="102">
        <v>12465307</v>
      </c>
      <c r="AX42" s="103"/>
    </row>
    <row r="43" spans="1:50" x14ac:dyDescent="0.25">
      <c r="A43" s="2"/>
      <c r="B43" s="17" t="s">
        <v>15</v>
      </c>
      <c r="C43" s="22"/>
      <c r="D43" s="28"/>
      <c r="E43" s="29"/>
      <c r="F43" s="29"/>
      <c r="G43" s="22"/>
      <c r="H43" s="28"/>
      <c r="I43" s="29"/>
      <c r="J43" s="29"/>
      <c r="K43" s="50"/>
      <c r="L43" s="28"/>
      <c r="M43" s="29"/>
      <c r="N43" s="29"/>
      <c r="O43" s="50"/>
      <c r="P43" s="28"/>
      <c r="Q43" s="29"/>
      <c r="R43" s="29"/>
      <c r="S43" s="50"/>
      <c r="T43" s="28"/>
      <c r="U43" s="29"/>
      <c r="V43" s="29"/>
      <c r="W43" s="50"/>
      <c r="X43" s="28"/>
      <c r="Y43" s="29"/>
      <c r="Z43" s="29"/>
      <c r="AA43" s="50"/>
      <c r="AB43" s="28"/>
      <c r="AC43" s="29"/>
      <c r="AD43" s="29"/>
      <c r="AE43" s="50"/>
      <c r="AF43" s="28"/>
      <c r="AG43" s="29"/>
      <c r="AH43" s="29"/>
      <c r="AI43" s="50"/>
      <c r="AJ43" s="28"/>
      <c r="AK43" s="29"/>
      <c r="AL43" s="28"/>
      <c r="AM43" s="78"/>
      <c r="AN43" s="28"/>
      <c r="AO43" s="29"/>
      <c r="AP43" s="29"/>
      <c r="AQ43" s="78"/>
      <c r="AR43" s="28"/>
      <c r="AS43" s="29"/>
      <c r="AT43" s="29"/>
      <c r="AU43" s="78"/>
      <c r="AV43" s="28"/>
      <c r="AW43" s="29"/>
      <c r="AX43" s="29"/>
    </row>
    <row r="44" spans="1:50" x14ac:dyDescent="0.25">
      <c r="A44" s="2"/>
      <c r="B44" s="21" t="s">
        <v>21</v>
      </c>
      <c r="C44" s="105">
        <v>0</v>
      </c>
      <c r="D44" s="106"/>
      <c r="E44" s="102">
        <v>0</v>
      </c>
      <c r="F44" s="109"/>
      <c r="G44" s="108">
        <v>0</v>
      </c>
      <c r="H44" s="106"/>
      <c r="I44" s="102">
        <v>0</v>
      </c>
      <c r="J44" s="109"/>
      <c r="K44" s="108">
        <v>0</v>
      </c>
      <c r="L44" s="106"/>
      <c r="M44" s="102">
        <v>0</v>
      </c>
      <c r="N44" s="109"/>
      <c r="O44" s="108">
        <v>0</v>
      </c>
      <c r="P44" s="106"/>
      <c r="Q44" s="102">
        <v>0</v>
      </c>
      <c r="R44" s="109"/>
      <c r="S44" s="108">
        <v>0</v>
      </c>
      <c r="T44" s="106"/>
      <c r="U44" s="102">
        <v>0</v>
      </c>
      <c r="V44" s="109"/>
      <c r="W44" s="108">
        <v>0</v>
      </c>
      <c r="X44" s="106"/>
      <c r="Y44" s="102">
        <v>0</v>
      </c>
      <c r="Z44" s="109"/>
      <c r="AA44" s="108">
        <v>0</v>
      </c>
      <c r="AB44" s="106"/>
      <c r="AC44" s="102">
        <v>0</v>
      </c>
      <c r="AD44" s="109"/>
      <c r="AE44" s="108">
        <v>0</v>
      </c>
      <c r="AF44" s="106"/>
      <c r="AG44" s="102">
        <v>0</v>
      </c>
      <c r="AH44" s="109"/>
      <c r="AI44" s="108">
        <v>0</v>
      </c>
      <c r="AJ44" s="106"/>
      <c r="AK44" s="102">
        <v>0</v>
      </c>
      <c r="AL44" s="109"/>
      <c r="AM44" s="108">
        <v>0</v>
      </c>
      <c r="AN44" s="106"/>
      <c r="AO44" s="102">
        <v>0</v>
      </c>
      <c r="AP44" s="109"/>
      <c r="AQ44" s="108">
        <v>0</v>
      </c>
      <c r="AR44" s="106"/>
      <c r="AS44" s="102">
        <v>0</v>
      </c>
      <c r="AT44" s="109"/>
      <c r="AU44" s="108">
        <v>0</v>
      </c>
      <c r="AV44" s="106"/>
      <c r="AW44" s="102">
        <v>0</v>
      </c>
      <c r="AX44" s="103"/>
    </row>
    <row r="45" spans="1:50" x14ac:dyDescent="0.25">
      <c r="A45" s="2"/>
      <c r="B45" s="4"/>
      <c r="C45" s="22"/>
      <c r="D45" s="28"/>
      <c r="E45" s="29"/>
      <c r="F45" s="29"/>
      <c r="G45" s="22"/>
      <c r="H45" s="28"/>
      <c r="I45" s="29"/>
      <c r="J45" s="29"/>
      <c r="K45" s="50"/>
      <c r="L45" s="28"/>
      <c r="M45" s="29"/>
      <c r="N45" s="29"/>
      <c r="O45" s="50"/>
      <c r="P45" s="28"/>
      <c r="Q45" s="29"/>
      <c r="R45" s="29"/>
      <c r="S45" s="50"/>
      <c r="T45" s="28"/>
      <c r="U45" s="29"/>
      <c r="V45" s="29"/>
      <c r="W45" s="50"/>
      <c r="X45" s="28"/>
      <c r="Y45" s="29"/>
      <c r="Z45" s="29"/>
      <c r="AA45" s="50"/>
      <c r="AB45" s="28"/>
      <c r="AC45" s="29"/>
      <c r="AD45" s="29"/>
      <c r="AE45" s="50"/>
      <c r="AF45" s="28"/>
      <c r="AG45" s="29"/>
      <c r="AH45" s="29"/>
      <c r="AI45" s="50"/>
      <c r="AJ45" s="28"/>
      <c r="AK45" s="29"/>
      <c r="AL45" s="28"/>
      <c r="AM45" s="78"/>
      <c r="AN45" s="28"/>
      <c r="AO45" s="29"/>
      <c r="AP45" s="29"/>
      <c r="AQ45" s="78"/>
      <c r="AR45" s="28"/>
      <c r="AS45" s="29"/>
      <c r="AT45" s="29"/>
      <c r="AU45" s="78"/>
      <c r="AV45" s="28"/>
      <c r="AW45" s="29"/>
      <c r="AX45" s="29"/>
    </row>
    <row r="46" spans="1:50" x14ac:dyDescent="0.25">
      <c r="A46" s="2"/>
      <c r="B46" s="16" t="s">
        <v>22</v>
      </c>
      <c r="C46" s="105">
        <v>0</v>
      </c>
      <c r="D46" s="106"/>
      <c r="E46" s="102">
        <v>0</v>
      </c>
      <c r="F46" s="103"/>
      <c r="G46" s="105">
        <v>0</v>
      </c>
      <c r="H46" s="106"/>
      <c r="I46" s="102">
        <v>0</v>
      </c>
      <c r="J46" s="103"/>
      <c r="K46" s="105">
        <v>0</v>
      </c>
      <c r="L46" s="106"/>
      <c r="M46" s="102">
        <v>0</v>
      </c>
      <c r="N46" s="103"/>
      <c r="O46" s="105">
        <v>0</v>
      </c>
      <c r="P46" s="106"/>
      <c r="Q46" s="102">
        <v>0</v>
      </c>
      <c r="R46" s="103"/>
      <c r="S46" s="105">
        <v>0</v>
      </c>
      <c r="T46" s="106"/>
      <c r="U46" s="102">
        <v>0</v>
      </c>
      <c r="V46" s="103"/>
      <c r="W46" s="105">
        <v>0</v>
      </c>
      <c r="X46" s="106"/>
      <c r="Y46" s="102">
        <v>0</v>
      </c>
      <c r="Z46" s="103"/>
      <c r="AA46" s="105">
        <v>0</v>
      </c>
      <c r="AB46" s="106"/>
      <c r="AC46" s="102">
        <v>0</v>
      </c>
      <c r="AD46" s="103"/>
      <c r="AE46" s="105">
        <v>0</v>
      </c>
      <c r="AF46" s="106"/>
      <c r="AG46" s="102">
        <v>0</v>
      </c>
      <c r="AH46" s="103"/>
      <c r="AI46" s="105">
        <v>0</v>
      </c>
      <c r="AJ46" s="106"/>
      <c r="AK46" s="102">
        <v>0</v>
      </c>
      <c r="AL46" s="109"/>
      <c r="AM46" s="105">
        <v>0</v>
      </c>
      <c r="AN46" s="106"/>
      <c r="AO46" s="102">
        <v>0</v>
      </c>
      <c r="AP46" s="103"/>
      <c r="AQ46" s="105">
        <v>0</v>
      </c>
      <c r="AR46" s="106"/>
      <c r="AS46" s="102">
        <v>0</v>
      </c>
      <c r="AT46" s="103"/>
      <c r="AU46" s="105">
        <v>0</v>
      </c>
      <c r="AV46" s="106"/>
      <c r="AW46" s="102">
        <v>0</v>
      </c>
      <c r="AX46" s="103"/>
    </row>
    <row r="47" spans="1:50" x14ac:dyDescent="0.25">
      <c r="A47" s="2"/>
      <c r="B47" s="16" t="s">
        <v>23</v>
      </c>
      <c r="C47" s="105">
        <v>0</v>
      </c>
      <c r="D47" s="106"/>
      <c r="E47" s="102">
        <v>0</v>
      </c>
      <c r="F47" s="103"/>
      <c r="G47" s="105">
        <v>0</v>
      </c>
      <c r="H47" s="106"/>
      <c r="I47" s="102">
        <v>0</v>
      </c>
      <c r="J47" s="103"/>
      <c r="K47" s="105">
        <v>0</v>
      </c>
      <c r="L47" s="106"/>
      <c r="M47" s="102">
        <v>0</v>
      </c>
      <c r="N47" s="103"/>
      <c r="O47" s="105">
        <v>0</v>
      </c>
      <c r="P47" s="106"/>
      <c r="Q47" s="102">
        <v>0</v>
      </c>
      <c r="R47" s="103"/>
      <c r="S47" s="105">
        <v>0</v>
      </c>
      <c r="T47" s="106"/>
      <c r="U47" s="102">
        <v>0</v>
      </c>
      <c r="V47" s="103"/>
      <c r="W47" s="105">
        <v>0</v>
      </c>
      <c r="X47" s="106"/>
      <c r="Y47" s="102">
        <v>0</v>
      </c>
      <c r="Z47" s="103"/>
      <c r="AA47" s="105">
        <v>0</v>
      </c>
      <c r="AB47" s="106"/>
      <c r="AC47" s="102">
        <v>0</v>
      </c>
      <c r="AD47" s="103"/>
      <c r="AE47" s="105">
        <v>0</v>
      </c>
      <c r="AF47" s="106"/>
      <c r="AG47" s="102">
        <v>0</v>
      </c>
      <c r="AH47" s="103"/>
      <c r="AI47" s="105">
        <v>0</v>
      </c>
      <c r="AJ47" s="106"/>
      <c r="AK47" s="102">
        <v>0</v>
      </c>
      <c r="AL47" s="109"/>
      <c r="AM47" s="105">
        <v>0</v>
      </c>
      <c r="AN47" s="106"/>
      <c r="AO47" s="102">
        <v>0</v>
      </c>
      <c r="AP47" s="103"/>
      <c r="AQ47" s="105">
        <v>0</v>
      </c>
      <c r="AR47" s="106"/>
      <c r="AS47" s="102">
        <v>0</v>
      </c>
      <c r="AT47" s="103"/>
      <c r="AU47" s="105">
        <v>0</v>
      </c>
      <c r="AV47" s="106"/>
      <c r="AW47" s="102">
        <v>0</v>
      </c>
      <c r="AX47" s="103"/>
    </row>
    <row r="48" spans="1:50" x14ac:dyDescent="0.25">
      <c r="A48" s="2"/>
      <c r="B48" s="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row>
    <row r="49" spans="1:105" ht="28.5" customHeight="1" x14ac:dyDescent="0.25">
      <c r="A49" s="2"/>
      <c r="B49" s="13" t="s">
        <v>25</v>
      </c>
      <c r="C49" s="60">
        <v>261566</v>
      </c>
      <c r="D49" s="15">
        <v>25687</v>
      </c>
      <c r="E49" s="60">
        <v>644548582</v>
      </c>
      <c r="F49" s="60">
        <v>155262144</v>
      </c>
      <c r="G49" s="64">
        <v>254379</v>
      </c>
      <c r="H49" s="15">
        <v>30448</v>
      </c>
      <c r="I49" s="60">
        <v>572252429.34000003</v>
      </c>
      <c r="J49" s="60">
        <v>175451658.56999999</v>
      </c>
      <c r="K49" s="64">
        <v>278055</v>
      </c>
      <c r="L49" s="15">
        <v>34854</v>
      </c>
      <c r="M49" s="60">
        <v>642351143.80999994</v>
      </c>
      <c r="N49" s="60">
        <v>201815155.41</v>
      </c>
      <c r="O49" s="64">
        <v>266471</v>
      </c>
      <c r="P49" s="15">
        <v>34964</v>
      </c>
      <c r="Q49" s="60">
        <v>632781047.53999996</v>
      </c>
      <c r="R49" s="60">
        <v>206181676.59</v>
      </c>
      <c r="S49" s="64">
        <v>298307</v>
      </c>
      <c r="T49" s="15">
        <v>37783</v>
      </c>
      <c r="U49" s="60">
        <v>737994087.97000003</v>
      </c>
      <c r="V49" s="60">
        <v>223668018.16</v>
      </c>
      <c r="W49" s="64">
        <v>284152</v>
      </c>
      <c r="X49" s="15">
        <v>35330</v>
      </c>
      <c r="Y49" s="60">
        <v>694426205.47000003</v>
      </c>
      <c r="Z49" s="60">
        <v>209904526.12</v>
      </c>
      <c r="AA49" s="64">
        <v>287248</v>
      </c>
      <c r="AB49" s="15">
        <v>31852</v>
      </c>
      <c r="AC49" s="60">
        <v>723360965.24000001</v>
      </c>
      <c r="AD49" s="60">
        <v>202750733.19</v>
      </c>
      <c r="AE49" s="64">
        <v>331401</v>
      </c>
      <c r="AF49" s="15">
        <v>36768</v>
      </c>
      <c r="AG49" s="60">
        <v>794948357.00999999</v>
      </c>
      <c r="AH49" s="60">
        <v>223364342.30000001</v>
      </c>
      <c r="AI49" s="64">
        <v>321266</v>
      </c>
      <c r="AJ49" s="15">
        <v>42090</v>
      </c>
      <c r="AK49" s="60">
        <v>734283679.25</v>
      </c>
      <c r="AL49" s="60">
        <v>225479150.41</v>
      </c>
      <c r="AM49" s="77">
        <v>364515</v>
      </c>
      <c r="AN49" s="15">
        <v>40575</v>
      </c>
      <c r="AO49" s="76">
        <v>787657114.1099999</v>
      </c>
      <c r="AP49" s="76">
        <v>244819184.39000002</v>
      </c>
      <c r="AQ49" s="77">
        <v>395113</v>
      </c>
      <c r="AR49" s="15">
        <v>39981</v>
      </c>
      <c r="AS49" s="76">
        <v>759364080.41000009</v>
      </c>
      <c r="AT49" s="76">
        <v>224126533.66</v>
      </c>
      <c r="AU49" s="77">
        <v>351857</v>
      </c>
      <c r="AV49" s="15">
        <v>37501</v>
      </c>
      <c r="AW49" s="76">
        <v>779605101</v>
      </c>
      <c r="AX49" s="62">
        <v>216819001</v>
      </c>
    </row>
    <row r="50" spans="1:105" x14ac:dyDescent="0.25">
      <c r="A50" s="2"/>
      <c r="B50" s="17" t="s">
        <v>12</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row>
    <row r="51" spans="1:105" x14ac:dyDescent="0.25">
      <c r="A51" s="2"/>
      <c r="B51" s="16" t="s">
        <v>13</v>
      </c>
      <c r="C51" s="60">
        <v>11234</v>
      </c>
      <c r="D51" s="15">
        <v>1118</v>
      </c>
      <c r="E51" s="60">
        <v>91587999</v>
      </c>
      <c r="F51" s="62">
        <v>12525497</v>
      </c>
      <c r="G51" s="60">
        <v>11967</v>
      </c>
      <c r="H51" s="15">
        <v>1408</v>
      </c>
      <c r="I51" s="60">
        <v>94667189.099999994</v>
      </c>
      <c r="J51" s="62">
        <v>16903775.52</v>
      </c>
      <c r="K51" s="60">
        <v>13509</v>
      </c>
      <c r="L51" s="15">
        <v>1592</v>
      </c>
      <c r="M51" s="60">
        <v>104757723.45</v>
      </c>
      <c r="N51" s="62">
        <v>17253413.609999999</v>
      </c>
      <c r="O51" s="60">
        <v>13326</v>
      </c>
      <c r="P51" s="15">
        <v>1580</v>
      </c>
      <c r="Q51" s="60">
        <v>105239781.76000001</v>
      </c>
      <c r="R51" s="62">
        <v>18653843.739999998</v>
      </c>
      <c r="S51" s="60">
        <v>13611</v>
      </c>
      <c r="T51" s="15">
        <v>1619</v>
      </c>
      <c r="U51" s="60">
        <v>109578287.02</v>
      </c>
      <c r="V51" s="62">
        <v>18666429.399999999</v>
      </c>
      <c r="W51" s="60">
        <v>13796</v>
      </c>
      <c r="X51" s="15">
        <v>1719</v>
      </c>
      <c r="Y51" s="60">
        <v>105370850.18000001</v>
      </c>
      <c r="Z51" s="62">
        <v>21721726.850000001</v>
      </c>
      <c r="AA51" s="60">
        <v>14328</v>
      </c>
      <c r="AB51" s="15">
        <v>1627</v>
      </c>
      <c r="AC51" s="60">
        <v>108143362.14</v>
      </c>
      <c r="AD51" s="62">
        <v>20446649.52</v>
      </c>
      <c r="AE51" s="60">
        <v>14168</v>
      </c>
      <c r="AF51" s="15">
        <v>1646</v>
      </c>
      <c r="AG51" s="60">
        <v>101077481.38</v>
      </c>
      <c r="AH51" s="62">
        <v>17740786.09</v>
      </c>
      <c r="AI51" s="60">
        <v>12482</v>
      </c>
      <c r="AJ51" s="15">
        <v>1713</v>
      </c>
      <c r="AK51" s="60">
        <v>97452291.819999993</v>
      </c>
      <c r="AL51" s="60">
        <v>19437161.969999999</v>
      </c>
      <c r="AM51" s="76">
        <v>13868</v>
      </c>
      <c r="AN51" s="15">
        <v>1712</v>
      </c>
      <c r="AO51" s="76">
        <v>101325070.81999999</v>
      </c>
      <c r="AP51" s="62">
        <v>19657178.739999998</v>
      </c>
      <c r="AQ51" s="76">
        <v>14284</v>
      </c>
      <c r="AR51" s="15">
        <v>1509</v>
      </c>
      <c r="AS51" s="76">
        <v>103793862.23</v>
      </c>
      <c r="AT51" s="62">
        <v>16397778.130000001</v>
      </c>
      <c r="AU51" s="76">
        <v>15223</v>
      </c>
      <c r="AV51" s="15">
        <v>1661</v>
      </c>
      <c r="AW51" s="76">
        <v>116817772</v>
      </c>
      <c r="AX51" s="62">
        <v>18167797</v>
      </c>
    </row>
    <row r="52" spans="1:105" x14ac:dyDescent="0.25">
      <c r="A52" s="2"/>
      <c r="B52" s="16" t="s">
        <v>14</v>
      </c>
      <c r="C52" s="14">
        <v>0</v>
      </c>
      <c r="D52" s="15">
        <v>0</v>
      </c>
      <c r="E52" s="14">
        <v>0</v>
      </c>
      <c r="F52" s="62">
        <v>0</v>
      </c>
      <c r="G52" s="14">
        <v>0</v>
      </c>
      <c r="H52" s="15">
        <v>0</v>
      </c>
      <c r="I52" s="49">
        <v>0</v>
      </c>
      <c r="J52" s="62">
        <v>0</v>
      </c>
      <c r="K52" s="49">
        <v>0</v>
      </c>
      <c r="L52" s="15">
        <v>0</v>
      </c>
      <c r="M52" s="49">
        <v>0</v>
      </c>
      <c r="N52" s="62">
        <v>0</v>
      </c>
      <c r="O52" s="49">
        <v>0</v>
      </c>
      <c r="P52" s="15">
        <v>0</v>
      </c>
      <c r="Q52" s="49">
        <v>0</v>
      </c>
      <c r="R52" s="62">
        <v>0</v>
      </c>
      <c r="S52" s="49">
        <v>0</v>
      </c>
      <c r="T52" s="15">
        <v>0</v>
      </c>
      <c r="U52" s="49">
        <v>0</v>
      </c>
      <c r="V52" s="62">
        <v>0</v>
      </c>
      <c r="W52" s="49">
        <v>0</v>
      </c>
      <c r="X52" s="15">
        <v>0</v>
      </c>
      <c r="Y52" s="49">
        <v>0</v>
      </c>
      <c r="Z52" s="62">
        <v>0</v>
      </c>
      <c r="AA52" s="49">
        <v>0</v>
      </c>
      <c r="AB52" s="15">
        <v>0</v>
      </c>
      <c r="AC52" s="49">
        <v>0</v>
      </c>
      <c r="AD52" s="62">
        <v>0</v>
      </c>
      <c r="AE52" s="49">
        <v>0</v>
      </c>
      <c r="AF52" s="15">
        <v>0</v>
      </c>
      <c r="AG52" s="49">
        <v>0</v>
      </c>
      <c r="AH52" s="62">
        <v>0</v>
      </c>
      <c r="AI52" s="49">
        <v>0</v>
      </c>
      <c r="AJ52" s="15">
        <v>0</v>
      </c>
      <c r="AK52" s="49">
        <v>0</v>
      </c>
      <c r="AL52" s="49">
        <v>0</v>
      </c>
      <c r="AM52" s="76">
        <v>0</v>
      </c>
      <c r="AN52" s="15">
        <v>0</v>
      </c>
      <c r="AO52" s="76">
        <v>0</v>
      </c>
      <c r="AP52" s="62">
        <v>0</v>
      </c>
      <c r="AQ52" s="76">
        <v>0</v>
      </c>
      <c r="AR52" s="15">
        <v>0</v>
      </c>
      <c r="AS52" s="76">
        <v>0</v>
      </c>
      <c r="AT52" s="62">
        <v>0</v>
      </c>
      <c r="AU52" s="76">
        <v>0</v>
      </c>
      <c r="AV52" s="15">
        <v>0</v>
      </c>
      <c r="AW52" s="76">
        <v>0</v>
      </c>
      <c r="AX52" s="62">
        <v>0</v>
      </c>
    </row>
    <row r="53" spans="1:105" x14ac:dyDescent="0.25">
      <c r="A53" s="2"/>
      <c r="B53" s="16" t="s">
        <v>38</v>
      </c>
      <c r="C53" s="60">
        <v>117077</v>
      </c>
      <c r="D53" s="15">
        <v>16689</v>
      </c>
      <c r="E53" s="60">
        <v>341587694</v>
      </c>
      <c r="F53" s="62">
        <v>88654002</v>
      </c>
      <c r="G53" s="60">
        <v>99940</v>
      </c>
      <c r="H53" s="15">
        <v>19781</v>
      </c>
      <c r="I53" s="60">
        <v>244699250.19999999</v>
      </c>
      <c r="J53" s="62">
        <v>93974560.349999994</v>
      </c>
      <c r="K53" s="60">
        <v>118539</v>
      </c>
      <c r="L53" s="15">
        <v>22999</v>
      </c>
      <c r="M53" s="60">
        <v>282839111.81999999</v>
      </c>
      <c r="N53" s="62">
        <v>105223221.8</v>
      </c>
      <c r="O53" s="60">
        <v>124581</v>
      </c>
      <c r="P53" s="15">
        <v>23751</v>
      </c>
      <c r="Q53" s="60">
        <v>296009570.12</v>
      </c>
      <c r="R53" s="62">
        <v>110513508.66</v>
      </c>
      <c r="S53" s="60">
        <v>144562</v>
      </c>
      <c r="T53" s="15">
        <v>25834</v>
      </c>
      <c r="U53" s="60">
        <v>367778683.11000001</v>
      </c>
      <c r="V53" s="62">
        <v>123188086.17</v>
      </c>
      <c r="W53" s="60">
        <v>142154</v>
      </c>
      <c r="X53" s="15">
        <v>24399</v>
      </c>
      <c r="Y53" s="60">
        <v>349920092.39999998</v>
      </c>
      <c r="Z53" s="62">
        <v>113377603.52</v>
      </c>
      <c r="AA53" s="60">
        <v>157647</v>
      </c>
      <c r="AB53" s="15">
        <v>21760</v>
      </c>
      <c r="AC53" s="60">
        <v>384207468.52999997</v>
      </c>
      <c r="AD53" s="62">
        <v>105211081.54000001</v>
      </c>
      <c r="AE53" s="60">
        <v>185711</v>
      </c>
      <c r="AF53" s="15">
        <v>25458</v>
      </c>
      <c r="AG53" s="60">
        <v>454327972.99000001</v>
      </c>
      <c r="AH53" s="62">
        <v>115134383.89</v>
      </c>
      <c r="AI53" s="60">
        <v>165390</v>
      </c>
      <c r="AJ53" s="15">
        <v>30921</v>
      </c>
      <c r="AK53" s="60">
        <v>398557205.20999998</v>
      </c>
      <c r="AL53" s="60">
        <v>123263309.91</v>
      </c>
      <c r="AM53" s="76">
        <v>186679</v>
      </c>
      <c r="AN53" s="15">
        <v>28865</v>
      </c>
      <c r="AO53" s="76">
        <v>437403424</v>
      </c>
      <c r="AP53" s="62">
        <v>147624091</v>
      </c>
      <c r="AQ53" s="62">
        <v>178449</v>
      </c>
      <c r="AR53" s="62">
        <v>27517</v>
      </c>
      <c r="AS53" s="62">
        <v>386777279</v>
      </c>
      <c r="AT53" s="62">
        <v>129177516</v>
      </c>
      <c r="AU53" s="76">
        <v>184016</v>
      </c>
      <c r="AV53" s="15">
        <v>26219</v>
      </c>
      <c r="AW53" s="76">
        <v>427182020</v>
      </c>
      <c r="AX53" s="62">
        <v>124812146</v>
      </c>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row>
    <row r="54" spans="1:105" x14ac:dyDescent="0.25">
      <c r="A54" s="2"/>
      <c r="B54" s="17" t="s">
        <v>15</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58"/>
      <c r="AM54" s="18"/>
      <c r="AN54" s="18"/>
      <c r="AO54" s="18"/>
      <c r="AP54" s="18"/>
      <c r="AQ54" s="62"/>
      <c r="AR54" s="62"/>
      <c r="AS54" s="62"/>
      <c r="AT54" s="62"/>
      <c r="AU54" s="18"/>
      <c r="AV54" s="18"/>
      <c r="AW54" s="18"/>
      <c r="AX54" s="18"/>
    </row>
    <row r="55" spans="1:105" ht="12" customHeight="1" x14ac:dyDescent="0.25">
      <c r="A55" s="2"/>
      <c r="B55" s="19" t="s">
        <v>16</v>
      </c>
      <c r="C55" s="87">
        <v>117077</v>
      </c>
      <c r="D55" s="87">
        <v>16689</v>
      </c>
      <c r="E55" s="87">
        <v>341587694</v>
      </c>
      <c r="F55" s="85">
        <v>88654002</v>
      </c>
      <c r="G55" s="87">
        <v>99940</v>
      </c>
      <c r="H55" s="89">
        <v>19781</v>
      </c>
      <c r="I55" s="87">
        <v>244699250.19999999</v>
      </c>
      <c r="J55" s="85">
        <v>93974560.349999994</v>
      </c>
      <c r="K55" s="87">
        <v>118539</v>
      </c>
      <c r="L55" s="89">
        <v>22999</v>
      </c>
      <c r="M55" s="87">
        <v>282839111.81999999</v>
      </c>
      <c r="N55" s="85">
        <v>105223221.8</v>
      </c>
      <c r="O55" s="87">
        <v>124581</v>
      </c>
      <c r="P55" s="89">
        <v>23751</v>
      </c>
      <c r="Q55" s="87">
        <v>296009570.12</v>
      </c>
      <c r="R55" s="85">
        <v>110513508.66</v>
      </c>
      <c r="S55" s="87">
        <v>144562</v>
      </c>
      <c r="T55" s="89">
        <v>25834</v>
      </c>
      <c r="U55" s="87">
        <v>367778683.11000001</v>
      </c>
      <c r="V55" s="85">
        <v>123188086.17</v>
      </c>
      <c r="W55" s="87">
        <v>142154</v>
      </c>
      <c r="X55" s="89">
        <v>24399</v>
      </c>
      <c r="Y55" s="83">
        <v>349920092.39999998</v>
      </c>
      <c r="Z55" s="85">
        <v>113377603.52</v>
      </c>
      <c r="AA55" s="91">
        <v>157647</v>
      </c>
      <c r="AB55" s="89">
        <v>21760</v>
      </c>
      <c r="AC55" s="83">
        <v>384207468.52999997</v>
      </c>
      <c r="AD55" s="85">
        <v>105211081.54000001</v>
      </c>
      <c r="AE55" s="87">
        <v>185711</v>
      </c>
      <c r="AF55" s="89">
        <v>25458</v>
      </c>
      <c r="AG55" s="87">
        <v>454327975</v>
      </c>
      <c r="AH55" s="85">
        <v>115134386</v>
      </c>
      <c r="AI55" s="87">
        <v>165390</v>
      </c>
      <c r="AJ55" s="89">
        <v>30921</v>
      </c>
      <c r="AK55" s="87">
        <v>398557205.20999998</v>
      </c>
      <c r="AL55" s="119">
        <v>123263309.91</v>
      </c>
      <c r="AM55" s="87">
        <v>186679</v>
      </c>
      <c r="AN55" s="89">
        <v>28865</v>
      </c>
      <c r="AO55" s="87">
        <v>437403424</v>
      </c>
      <c r="AP55" s="85">
        <v>147624091</v>
      </c>
      <c r="AQ55" s="62">
        <v>178449</v>
      </c>
      <c r="AR55" s="62">
        <v>27517</v>
      </c>
      <c r="AS55" s="62">
        <v>386777277.13</v>
      </c>
      <c r="AT55" s="62">
        <v>129177516.37</v>
      </c>
      <c r="AU55" s="87">
        <v>184016</v>
      </c>
      <c r="AV55" s="89">
        <v>26219</v>
      </c>
      <c r="AW55" s="87">
        <v>427182020</v>
      </c>
      <c r="AX55" s="85">
        <v>124812146</v>
      </c>
    </row>
    <row r="56" spans="1:105" ht="12" customHeight="1" x14ac:dyDescent="0.25">
      <c r="A56" s="2"/>
      <c r="B56" s="20" t="s">
        <v>39</v>
      </c>
      <c r="C56" s="112"/>
      <c r="D56" s="112"/>
      <c r="E56" s="112"/>
      <c r="F56" s="86"/>
      <c r="G56" s="88"/>
      <c r="H56" s="99"/>
      <c r="I56" s="112"/>
      <c r="J56" s="86"/>
      <c r="K56" s="88"/>
      <c r="L56" s="99"/>
      <c r="M56" s="112"/>
      <c r="N56" s="86"/>
      <c r="O56" s="88"/>
      <c r="P56" s="99"/>
      <c r="Q56" s="112"/>
      <c r="R56" s="86"/>
      <c r="S56" s="88"/>
      <c r="T56" s="99"/>
      <c r="U56" s="112"/>
      <c r="V56" s="86"/>
      <c r="W56" s="88"/>
      <c r="X56" s="90"/>
      <c r="Y56" s="84"/>
      <c r="Z56" s="86"/>
      <c r="AA56" s="118"/>
      <c r="AB56" s="90"/>
      <c r="AC56" s="84"/>
      <c r="AD56" s="86"/>
      <c r="AE56" s="88"/>
      <c r="AF56" s="99"/>
      <c r="AG56" s="112"/>
      <c r="AH56" s="86"/>
      <c r="AI56" s="88"/>
      <c r="AJ56" s="99"/>
      <c r="AK56" s="112"/>
      <c r="AL56" s="116"/>
      <c r="AM56" s="88"/>
      <c r="AN56" s="99"/>
      <c r="AO56" s="112"/>
      <c r="AP56" s="86"/>
      <c r="AQ56" s="62"/>
      <c r="AR56" s="62"/>
      <c r="AS56" s="62"/>
      <c r="AT56" s="62"/>
      <c r="AU56" s="88"/>
      <c r="AV56" s="99"/>
      <c r="AW56" s="112"/>
      <c r="AX56" s="86"/>
    </row>
    <row r="57" spans="1:105" x14ac:dyDescent="0.25">
      <c r="A57" s="2"/>
      <c r="B57" s="17" t="s">
        <v>17</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f t="shared" ref="AQ57:AT57" si="17">AQ55-SUM(AQ58:AQ60)</f>
        <v>0</v>
      </c>
      <c r="AR57" s="72">
        <f t="shared" si="17"/>
        <v>0</v>
      </c>
      <c r="AS57" s="72">
        <f t="shared" si="17"/>
        <v>0</v>
      </c>
      <c r="AT57" s="72">
        <f t="shared" si="17"/>
        <v>0</v>
      </c>
      <c r="AU57" s="72"/>
      <c r="AV57" s="72"/>
      <c r="AW57" s="72"/>
      <c r="AX57" s="72"/>
    </row>
    <row r="58" spans="1:105" x14ac:dyDescent="0.25">
      <c r="A58" s="2"/>
      <c r="B58" s="21" t="s">
        <v>18</v>
      </c>
      <c r="C58" s="60">
        <v>104459</v>
      </c>
      <c r="D58" s="61">
        <v>15313</v>
      </c>
      <c r="E58" s="60">
        <v>302640051</v>
      </c>
      <c r="F58" s="62">
        <v>83728833</v>
      </c>
      <c r="G58" s="60">
        <v>89665</v>
      </c>
      <c r="H58" s="61">
        <v>17971</v>
      </c>
      <c r="I58" s="60">
        <v>219541567.88999999</v>
      </c>
      <c r="J58" s="62">
        <v>87764537.260000005</v>
      </c>
      <c r="K58" s="68">
        <v>104011</v>
      </c>
      <c r="L58" s="68">
        <v>20825</v>
      </c>
      <c r="M58" s="69">
        <v>245882492.34</v>
      </c>
      <c r="N58" s="69">
        <v>97264366.200000003</v>
      </c>
      <c r="O58" s="60">
        <v>117465</v>
      </c>
      <c r="P58" s="61">
        <v>22197</v>
      </c>
      <c r="Q58" s="60">
        <v>281002174.22000003</v>
      </c>
      <c r="R58" s="62">
        <v>105438810.66</v>
      </c>
      <c r="S58" s="60">
        <v>135288</v>
      </c>
      <c r="T58" s="61">
        <v>23932</v>
      </c>
      <c r="U58" s="60">
        <v>345994494.29000002</v>
      </c>
      <c r="V58" s="62">
        <v>116369938.17</v>
      </c>
      <c r="W58" s="60">
        <v>134223</v>
      </c>
      <c r="X58" s="61">
        <v>22764</v>
      </c>
      <c r="Y58" s="60">
        <v>332387491.87</v>
      </c>
      <c r="Z58" s="62">
        <v>108032269.52</v>
      </c>
      <c r="AA58" s="60">
        <v>140373</v>
      </c>
      <c r="AB58" s="61">
        <v>19679</v>
      </c>
      <c r="AC58" s="60">
        <v>342984008.25</v>
      </c>
      <c r="AD58" s="62">
        <v>97593417.400000006</v>
      </c>
      <c r="AE58" s="60">
        <v>161198</v>
      </c>
      <c r="AF58" s="61">
        <v>22440</v>
      </c>
      <c r="AG58" s="60">
        <v>397783706</v>
      </c>
      <c r="AH58" s="62">
        <v>106283185</v>
      </c>
      <c r="AI58" s="60">
        <v>144234</v>
      </c>
      <c r="AJ58" s="61">
        <v>27275</v>
      </c>
      <c r="AK58" s="60">
        <v>352204971.97000003</v>
      </c>
      <c r="AL58" s="60">
        <v>114530604.18000001</v>
      </c>
      <c r="AM58" s="76">
        <v>174342</v>
      </c>
      <c r="AN58" s="78">
        <v>27095</v>
      </c>
      <c r="AO58" s="76">
        <v>410914725.04000002</v>
      </c>
      <c r="AP58" s="62">
        <v>140523087.58000001</v>
      </c>
      <c r="AQ58" s="76">
        <v>167986</v>
      </c>
      <c r="AR58" s="78">
        <v>25745</v>
      </c>
      <c r="AS58" s="76">
        <v>362824883.16000003</v>
      </c>
      <c r="AT58" s="62">
        <v>123320698.37</v>
      </c>
      <c r="AU58" s="76">
        <v>173278</v>
      </c>
      <c r="AV58" s="78">
        <v>24512</v>
      </c>
      <c r="AW58" s="76">
        <v>402812986</v>
      </c>
      <c r="AX58" s="62">
        <v>118782792</v>
      </c>
    </row>
    <row r="59" spans="1:105" x14ac:dyDescent="0.25">
      <c r="A59" s="2"/>
      <c r="B59" s="21" t="s">
        <v>19</v>
      </c>
      <c r="C59" s="60">
        <v>12618</v>
      </c>
      <c r="D59" s="15">
        <v>1376</v>
      </c>
      <c r="E59" s="60">
        <v>38947643</v>
      </c>
      <c r="F59" s="62">
        <v>4925169</v>
      </c>
      <c r="G59" s="60">
        <v>10275</v>
      </c>
      <c r="H59" s="15">
        <v>1810</v>
      </c>
      <c r="I59" s="60">
        <v>25157682.300000001</v>
      </c>
      <c r="J59" s="62">
        <v>6210023.0800000001</v>
      </c>
      <c r="K59" s="68">
        <v>14528</v>
      </c>
      <c r="L59" s="68">
        <v>2174</v>
      </c>
      <c r="M59" s="69">
        <v>36956619.469999999</v>
      </c>
      <c r="N59" s="69">
        <v>7958855.5899999999</v>
      </c>
      <c r="O59" s="60">
        <v>7116</v>
      </c>
      <c r="P59" s="15">
        <v>1554</v>
      </c>
      <c r="Q59" s="60">
        <v>15007395.890000001</v>
      </c>
      <c r="R59" s="62">
        <v>5074698</v>
      </c>
      <c r="S59" s="60">
        <v>9274</v>
      </c>
      <c r="T59" s="15">
        <v>1902</v>
      </c>
      <c r="U59" s="60">
        <v>21784188.809999999</v>
      </c>
      <c r="V59" s="62">
        <v>6818148</v>
      </c>
      <c r="W59" s="60">
        <v>7931</v>
      </c>
      <c r="X59" s="15">
        <v>1635</v>
      </c>
      <c r="Y59" s="60">
        <v>17532600.52</v>
      </c>
      <c r="Z59" s="62">
        <v>5345334</v>
      </c>
      <c r="AA59" s="60">
        <v>17274</v>
      </c>
      <c r="AB59" s="15">
        <v>2081</v>
      </c>
      <c r="AC59" s="60">
        <v>41223460.259999998</v>
      </c>
      <c r="AD59" s="62">
        <v>7617664.1299999999</v>
      </c>
      <c r="AE59" s="60">
        <v>24513</v>
      </c>
      <c r="AF59" s="15">
        <v>3018</v>
      </c>
      <c r="AG59" s="60">
        <v>56544269</v>
      </c>
      <c r="AH59" s="62">
        <v>8851201</v>
      </c>
      <c r="AI59" s="60">
        <v>21156</v>
      </c>
      <c r="AJ59" s="15">
        <v>3646</v>
      </c>
      <c r="AK59" s="60">
        <v>46352233.240000002</v>
      </c>
      <c r="AL59" s="60">
        <v>8732705.7300000004</v>
      </c>
      <c r="AM59" s="76">
        <v>12337</v>
      </c>
      <c r="AN59" s="15">
        <v>1770</v>
      </c>
      <c r="AO59" s="76">
        <v>26488698.850000001</v>
      </c>
      <c r="AP59" s="62">
        <v>7101003</v>
      </c>
      <c r="AQ59" s="76">
        <v>10463</v>
      </c>
      <c r="AR59" s="15">
        <v>1772</v>
      </c>
      <c r="AS59" s="76">
        <v>23952393.969999999</v>
      </c>
      <c r="AT59" s="62">
        <v>5856818</v>
      </c>
      <c r="AU59" s="76">
        <v>10738</v>
      </c>
      <c r="AV59" s="15">
        <v>1707</v>
      </c>
      <c r="AW59" s="76">
        <f>24353270+15764</f>
        <v>24369034</v>
      </c>
      <c r="AX59" s="62">
        <v>6029354</v>
      </c>
    </row>
    <row r="60" spans="1:105" x14ac:dyDescent="0.25">
      <c r="A60" s="2"/>
      <c r="B60" s="21" t="s">
        <v>20</v>
      </c>
      <c r="C60" s="14">
        <v>0</v>
      </c>
      <c r="D60" s="15">
        <v>0</v>
      </c>
      <c r="E60" s="14">
        <v>0</v>
      </c>
      <c r="F60" s="62">
        <v>0</v>
      </c>
      <c r="G60" s="14">
        <v>0</v>
      </c>
      <c r="H60" s="15">
        <v>0</v>
      </c>
      <c r="I60" s="49">
        <v>0</v>
      </c>
      <c r="J60" s="62">
        <v>0</v>
      </c>
      <c r="K60" s="49">
        <v>0</v>
      </c>
      <c r="L60" s="15">
        <v>0</v>
      </c>
      <c r="M60" s="49">
        <v>0</v>
      </c>
      <c r="N60" s="62">
        <v>0</v>
      </c>
      <c r="O60" s="49">
        <v>0</v>
      </c>
      <c r="P60" s="15">
        <v>0</v>
      </c>
      <c r="Q60" s="49">
        <v>0</v>
      </c>
      <c r="R60" s="62">
        <v>0</v>
      </c>
      <c r="S60" s="49">
        <v>0</v>
      </c>
      <c r="T60" s="15">
        <v>0</v>
      </c>
      <c r="U60" s="49">
        <v>0</v>
      </c>
      <c r="V60" s="62">
        <v>0</v>
      </c>
      <c r="W60" s="49">
        <v>0</v>
      </c>
      <c r="X60" s="15">
        <v>0</v>
      </c>
      <c r="Y60" s="49">
        <v>0</v>
      </c>
      <c r="Z60" s="62">
        <v>0</v>
      </c>
      <c r="AA60" s="49">
        <v>0</v>
      </c>
      <c r="AB60" s="15">
        <v>0</v>
      </c>
      <c r="AC60" s="49">
        <v>0</v>
      </c>
      <c r="AD60" s="62">
        <v>0</v>
      </c>
      <c r="AE60" s="49">
        <v>0</v>
      </c>
      <c r="AF60" s="15">
        <v>0</v>
      </c>
      <c r="AG60" s="49">
        <v>0</v>
      </c>
      <c r="AH60" s="62">
        <v>0</v>
      </c>
      <c r="AI60" s="49">
        <v>0</v>
      </c>
      <c r="AJ60" s="15">
        <v>0</v>
      </c>
      <c r="AK60" s="49">
        <v>0</v>
      </c>
      <c r="AL60" s="49">
        <v>0</v>
      </c>
      <c r="AM60" s="76">
        <v>0</v>
      </c>
      <c r="AN60" s="15">
        <v>0</v>
      </c>
      <c r="AO60" s="76">
        <v>0</v>
      </c>
      <c r="AP60" s="62">
        <v>0</v>
      </c>
      <c r="AQ60" s="76">
        <v>0</v>
      </c>
      <c r="AR60" s="15">
        <v>0</v>
      </c>
      <c r="AS60" s="76">
        <v>0</v>
      </c>
      <c r="AT60" s="62">
        <v>0</v>
      </c>
      <c r="AU60" s="76">
        <v>0</v>
      </c>
      <c r="AV60" s="15">
        <v>0</v>
      </c>
      <c r="AW60" s="76">
        <v>0</v>
      </c>
      <c r="AX60" s="62">
        <v>0</v>
      </c>
    </row>
    <row r="61" spans="1:105" x14ac:dyDescent="0.25">
      <c r="A61" s="2"/>
      <c r="B61" s="4"/>
      <c r="C61" s="24"/>
      <c r="D61" s="12"/>
      <c r="E61" s="25"/>
      <c r="F61" s="25"/>
      <c r="G61" s="26"/>
      <c r="H61" s="12"/>
      <c r="I61" s="25"/>
      <c r="J61" s="25"/>
      <c r="K61" s="26"/>
      <c r="L61" s="12"/>
      <c r="M61" s="25"/>
      <c r="N61" s="25"/>
      <c r="O61" s="26"/>
      <c r="P61" s="12"/>
      <c r="Q61" s="25"/>
      <c r="R61" s="25"/>
      <c r="S61" s="26"/>
      <c r="T61" s="12"/>
      <c r="U61" s="25"/>
      <c r="V61" s="25"/>
      <c r="W61" s="26"/>
      <c r="X61" s="12"/>
      <c r="Y61" s="25"/>
      <c r="Z61" s="25"/>
      <c r="AA61" s="26"/>
      <c r="AB61" s="12"/>
      <c r="AC61" s="25"/>
      <c r="AD61" s="25"/>
      <c r="AE61" s="26"/>
      <c r="AF61" s="12"/>
      <c r="AG61" s="25"/>
      <c r="AH61" s="25"/>
      <c r="AI61" s="26"/>
      <c r="AJ61" s="12"/>
      <c r="AK61" s="25"/>
      <c r="AL61" s="65"/>
      <c r="AM61" s="26"/>
      <c r="AN61" s="12"/>
      <c r="AO61" s="25"/>
      <c r="AP61" s="25"/>
      <c r="AQ61" s="26"/>
      <c r="AR61" s="12"/>
      <c r="AS61" s="25"/>
      <c r="AT61" s="25"/>
      <c r="AU61" s="26"/>
      <c r="AV61" s="12"/>
      <c r="AW61" s="25"/>
      <c r="AX61" s="25"/>
    </row>
    <row r="62" spans="1:105" x14ac:dyDescent="0.25">
      <c r="A62" s="2"/>
      <c r="B62" s="44" t="s">
        <v>33</v>
      </c>
      <c r="C62" s="61">
        <v>133255</v>
      </c>
      <c r="D62" s="23">
        <v>7880</v>
      </c>
      <c r="E62" s="61">
        <v>211372889</v>
      </c>
      <c r="F62" s="59">
        <v>54082645</v>
      </c>
      <c r="G62" s="64">
        <v>142472</v>
      </c>
      <c r="H62" s="23">
        <v>9259</v>
      </c>
      <c r="I62" s="61">
        <v>232885990.03999999</v>
      </c>
      <c r="J62" s="59">
        <v>64573322.700000003</v>
      </c>
      <c r="K62" s="64">
        <v>146007</v>
      </c>
      <c r="L62" s="23">
        <v>10263</v>
      </c>
      <c r="M62" s="61">
        <v>254754308.53999999</v>
      </c>
      <c r="N62" s="59">
        <v>79338520</v>
      </c>
      <c r="O62" s="64">
        <v>128564</v>
      </c>
      <c r="P62" s="23">
        <v>9633</v>
      </c>
      <c r="Q62" s="61">
        <v>231531695.66</v>
      </c>
      <c r="R62" s="59">
        <v>77014324.189999998</v>
      </c>
      <c r="S62" s="64">
        <v>140134</v>
      </c>
      <c r="T62" s="23">
        <v>10330</v>
      </c>
      <c r="U62" s="61">
        <v>260637117.84</v>
      </c>
      <c r="V62" s="59">
        <v>81813502.590000004</v>
      </c>
      <c r="W62" s="64">
        <v>128202</v>
      </c>
      <c r="X62" s="23">
        <v>9212</v>
      </c>
      <c r="Y62" s="61">
        <v>239135262.88999999</v>
      </c>
      <c r="Z62" s="59">
        <v>74805195.75</v>
      </c>
      <c r="AA62" s="64">
        <v>115273</v>
      </c>
      <c r="AB62" s="23">
        <v>8465</v>
      </c>
      <c r="AC62" s="61">
        <v>231010134.56999999</v>
      </c>
      <c r="AD62" s="59">
        <v>77093002.129999995</v>
      </c>
      <c r="AE62" s="64">
        <v>131522</v>
      </c>
      <c r="AF62" s="23">
        <v>9664</v>
      </c>
      <c r="AG62" s="61">
        <v>239542902.63999999</v>
      </c>
      <c r="AH62" s="59">
        <v>90489172.319999993</v>
      </c>
      <c r="AI62" s="64">
        <v>143394</v>
      </c>
      <c r="AJ62" s="23">
        <v>9456</v>
      </c>
      <c r="AK62" s="61">
        <v>238274182.22</v>
      </c>
      <c r="AL62" s="59">
        <v>82778678.530000001</v>
      </c>
      <c r="AM62" s="77">
        <v>163968</v>
      </c>
      <c r="AN62" s="23">
        <v>9998</v>
      </c>
      <c r="AO62" s="78">
        <v>248928619.28999999</v>
      </c>
      <c r="AP62" s="59">
        <v>77537914.650000006</v>
      </c>
      <c r="AQ62" s="77">
        <v>202380</v>
      </c>
      <c r="AR62" s="23">
        <v>10955</v>
      </c>
      <c r="AS62" s="78">
        <v>268792941.05000001</v>
      </c>
      <c r="AT62" s="59">
        <v>78551239.159999996</v>
      </c>
      <c r="AU62" s="77">
        <v>152618</v>
      </c>
      <c r="AV62" s="23">
        <v>9621</v>
      </c>
      <c r="AW62" s="78">
        <v>235605309</v>
      </c>
      <c r="AX62" s="62">
        <v>73839058</v>
      </c>
    </row>
    <row r="63" spans="1:105" x14ac:dyDescent="0.25">
      <c r="A63" s="2"/>
      <c r="B63" s="17" t="s">
        <v>15</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58"/>
      <c r="AM63" s="18"/>
      <c r="AN63" s="18"/>
      <c r="AO63" s="18"/>
      <c r="AP63" s="18"/>
      <c r="AQ63" s="18"/>
      <c r="AR63" s="18"/>
      <c r="AS63" s="18"/>
      <c r="AT63" s="18"/>
      <c r="AU63" s="18"/>
      <c r="AV63" s="18"/>
      <c r="AW63" s="18"/>
      <c r="AX63" s="18"/>
    </row>
    <row r="64" spans="1:105" x14ac:dyDescent="0.25">
      <c r="A64" s="2"/>
      <c r="B64" s="21" t="s">
        <v>21</v>
      </c>
      <c r="C64" s="60">
        <v>3519</v>
      </c>
      <c r="D64" s="23">
        <v>439</v>
      </c>
      <c r="E64" s="61">
        <v>7526524</v>
      </c>
      <c r="F64" s="62">
        <v>5064637</v>
      </c>
      <c r="G64" s="60">
        <v>3701</v>
      </c>
      <c r="H64" s="23">
        <v>430</v>
      </c>
      <c r="I64" s="61">
        <v>7051736</v>
      </c>
      <c r="J64" s="62">
        <v>4189723</v>
      </c>
      <c r="K64" s="60">
        <v>4334</v>
      </c>
      <c r="L64" s="23">
        <v>467</v>
      </c>
      <c r="M64" s="61">
        <v>8541705</v>
      </c>
      <c r="N64" s="62">
        <v>4765358</v>
      </c>
      <c r="O64" s="60">
        <v>3533</v>
      </c>
      <c r="P64" s="23">
        <v>473</v>
      </c>
      <c r="Q64" s="61">
        <v>8030538</v>
      </c>
      <c r="R64" s="62">
        <v>5133067</v>
      </c>
      <c r="S64" s="60">
        <v>4361</v>
      </c>
      <c r="T64" s="23">
        <v>530</v>
      </c>
      <c r="U64" s="61">
        <v>9224123</v>
      </c>
      <c r="V64" s="62">
        <v>5470476</v>
      </c>
      <c r="W64" s="60">
        <v>3822</v>
      </c>
      <c r="X64" s="23">
        <v>508</v>
      </c>
      <c r="Y64" s="61">
        <v>8806002</v>
      </c>
      <c r="Z64" s="62">
        <v>5325947</v>
      </c>
      <c r="AA64" s="60">
        <v>3265</v>
      </c>
      <c r="AB64" s="23">
        <v>463</v>
      </c>
      <c r="AC64" s="61">
        <v>8030024</v>
      </c>
      <c r="AD64" s="62">
        <v>5066917</v>
      </c>
      <c r="AE64" s="60">
        <v>4289</v>
      </c>
      <c r="AF64" s="23">
        <v>629</v>
      </c>
      <c r="AG64" s="61">
        <v>10393113</v>
      </c>
      <c r="AH64" s="62">
        <v>8124378</v>
      </c>
      <c r="AI64" s="60">
        <v>4498</v>
      </c>
      <c r="AJ64" s="23">
        <v>649</v>
      </c>
      <c r="AK64" s="61">
        <v>9600244</v>
      </c>
      <c r="AL64" s="60">
        <v>6668883</v>
      </c>
      <c r="AM64" s="76">
        <v>5395</v>
      </c>
      <c r="AN64" s="23">
        <v>628</v>
      </c>
      <c r="AO64" s="78">
        <v>10556130</v>
      </c>
      <c r="AP64" s="62">
        <v>6917808</v>
      </c>
      <c r="AQ64" s="76">
        <v>6194</v>
      </c>
      <c r="AR64" s="23">
        <v>556</v>
      </c>
      <c r="AS64" s="78">
        <v>11012386</v>
      </c>
      <c r="AT64" s="62">
        <v>4974530</v>
      </c>
      <c r="AU64" s="76">
        <v>4828</v>
      </c>
      <c r="AV64" s="23">
        <v>522</v>
      </c>
      <c r="AW64" s="78">
        <v>10369162</v>
      </c>
      <c r="AX64" s="62">
        <v>4533502</v>
      </c>
    </row>
    <row r="65" spans="1:50" x14ac:dyDescent="0.25">
      <c r="A65" s="2"/>
      <c r="B65" s="4"/>
      <c r="C65" s="22"/>
      <c r="D65" s="28"/>
      <c r="E65" s="29"/>
      <c r="F65" s="29"/>
      <c r="G65" s="3"/>
      <c r="H65" s="30"/>
      <c r="I65" s="29"/>
      <c r="J65" s="29"/>
      <c r="K65" s="3"/>
      <c r="L65" s="30"/>
      <c r="M65" s="29"/>
      <c r="N65" s="29"/>
      <c r="O65" s="3"/>
      <c r="P65" s="30"/>
      <c r="Q65" s="29"/>
      <c r="R65" s="29"/>
      <c r="S65" s="3"/>
      <c r="T65" s="30"/>
      <c r="U65" s="29"/>
      <c r="V65" s="29"/>
      <c r="W65" s="3"/>
      <c r="X65" s="30"/>
      <c r="Y65" s="29"/>
      <c r="Z65" s="29"/>
      <c r="AA65" s="3"/>
      <c r="AB65" s="30"/>
      <c r="AC65" s="29"/>
      <c r="AD65" s="29"/>
      <c r="AE65" s="3"/>
      <c r="AF65" s="30"/>
      <c r="AG65" s="29"/>
      <c r="AH65" s="29"/>
      <c r="AI65" s="3"/>
      <c r="AJ65" s="30"/>
      <c r="AK65" s="29"/>
      <c r="AL65" s="28"/>
      <c r="AM65" s="3"/>
      <c r="AN65" s="30"/>
      <c r="AO65" s="29"/>
      <c r="AP65" s="29"/>
      <c r="AQ65" s="3"/>
      <c r="AR65" s="30"/>
      <c r="AS65" s="29"/>
      <c r="AT65" s="29"/>
      <c r="AU65" s="3"/>
      <c r="AV65" s="30"/>
      <c r="AW65" s="29"/>
      <c r="AX65" s="29"/>
    </row>
    <row r="66" spans="1:50" x14ac:dyDescent="0.25">
      <c r="A66" s="2"/>
      <c r="B66" s="16" t="s">
        <v>22</v>
      </c>
      <c r="C66" s="14">
        <v>0</v>
      </c>
      <c r="D66" s="15">
        <v>0</v>
      </c>
      <c r="E66" s="14">
        <v>0</v>
      </c>
      <c r="F66" s="62">
        <v>0</v>
      </c>
      <c r="G66" s="14">
        <v>0</v>
      </c>
      <c r="H66" s="15">
        <v>0</v>
      </c>
      <c r="I66" s="49">
        <v>0</v>
      </c>
      <c r="J66" s="62">
        <v>0</v>
      </c>
      <c r="K66" s="49">
        <v>0</v>
      </c>
      <c r="L66" s="15">
        <v>0</v>
      </c>
      <c r="M66" s="49">
        <v>0</v>
      </c>
      <c r="N66" s="62">
        <v>0</v>
      </c>
      <c r="O66" s="49">
        <v>0</v>
      </c>
      <c r="P66" s="15">
        <v>0</v>
      </c>
      <c r="Q66" s="49">
        <v>0</v>
      </c>
      <c r="R66" s="62">
        <v>0</v>
      </c>
      <c r="S66" s="49">
        <v>0</v>
      </c>
      <c r="T66" s="15">
        <v>0</v>
      </c>
      <c r="U66" s="49">
        <v>0</v>
      </c>
      <c r="V66" s="62">
        <v>0</v>
      </c>
      <c r="W66" s="49">
        <v>0</v>
      </c>
      <c r="X66" s="15">
        <v>0</v>
      </c>
      <c r="Y66" s="49">
        <v>0</v>
      </c>
      <c r="Z66" s="62">
        <v>0</v>
      </c>
      <c r="AA66" s="49">
        <v>0</v>
      </c>
      <c r="AB66" s="15">
        <v>0</v>
      </c>
      <c r="AC66" s="49">
        <v>0</v>
      </c>
      <c r="AD66" s="62">
        <v>0</v>
      </c>
      <c r="AE66" s="49">
        <v>0</v>
      </c>
      <c r="AF66" s="15">
        <v>0</v>
      </c>
      <c r="AG66" s="49">
        <v>0</v>
      </c>
      <c r="AH66" s="62">
        <v>0</v>
      </c>
      <c r="AI66" s="49">
        <v>0</v>
      </c>
      <c r="AJ66" s="15">
        <v>0</v>
      </c>
      <c r="AK66" s="49">
        <v>0</v>
      </c>
      <c r="AL66" s="49">
        <v>0</v>
      </c>
      <c r="AM66" s="76">
        <v>0</v>
      </c>
      <c r="AN66" s="15">
        <v>0</v>
      </c>
      <c r="AO66" s="76">
        <v>0</v>
      </c>
      <c r="AP66" s="62">
        <v>0</v>
      </c>
      <c r="AQ66" s="76">
        <v>0</v>
      </c>
      <c r="AR66" s="15">
        <v>0</v>
      </c>
      <c r="AS66" s="76">
        <v>0</v>
      </c>
      <c r="AT66" s="62">
        <v>0</v>
      </c>
      <c r="AU66" s="76">
        <v>0</v>
      </c>
      <c r="AV66" s="15">
        <v>0</v>
      </c>
      <c r="AW66" s="76">
        <v>0</v>
      </c>
      <c r="AX66" s="62">
        <v>0</v>
      </c>
    </row>
    <row r="67" spans="1:50" x14ac:dyDescent="0.25">
      <c r="A67" s="2"/>
      <c r="B67" s="16" t="s">
        <v>23</v>
      </c>
      <c r="C67" s="14">
        <v>0</v>
      </c>
      <c r="D67" s="15">
        <v>0</v>
      </c>
      <c r="E67" s="14">
        <v>0</v>
      </c>
      <c r="F67" s="62">
        <v>0</v>
      </c>
      <c r="G67" s="14">
        <v>0</v>
      </c>
      <c r="H67" s="15">
        <v>0</v>
      </c>
      <c r="I67" s="49">
        <v>0</v>
      </c>
      <c r="J67" s="62">
        <v>0</v>
      </c>
      <c r="K67" s="49">
        <v>0</v>
      </c>
      <c r="L67" s="15">
        <v>0</v>
      </c>
      <c r="M67" s="49">
        <v>0</v>
      </c>
      <c r="N67" s="62">
        <v>0</v>
      </c>
      <c r="O67" s="49">
        <v>0</v>
      </c>
      <c r="P67" s="15">
        <v>0</v>
      </c>
      <c r="Q67" s="49">
        <v>0</v>
      </c>
      <c r="R67" s="62">
        <v>0</v>
      </c>
      <c r="S67" s="49">
        <v>0</v>
      </c>
      <c r="T67" s="15">
        <v>0</v>
      </c>
      <c r="U67" s="49">
        <v>0</v>
      </c>
      <c r="V67" s="62">
        <v>0</v>
      </c>
      <c r="W67" s="49">
        <v>0</v>
      </c>
      <c r="X67" s="15">
        <v>0</v>
      </c>
      <c r="Y67" s="49">
        <v>0</v>
      </c>
      <c r="Z67" s="62">
        <v>0</v>
      </c>
      <c r="AA67" s="49">
        <v>0</v>
      </c>
      <c r="AB67" s="15">
        <v>0</v>
      </c>
      <c r="AC67" s="49">
        <v>0</v>
      </c>
      <c r="AD67" s="62">
        <v>0</v>
      </c>
      <c r="AE67" s="49">
        <v>0</v>
      </c>
      <c r="AF67" s="15">
        <v>0</v>
      </c>
      <c r="AG67" s="49">
        <v>0</v>
      </c>
      <c r="AH67" s="62">
        <v>0</v>
      </c>
      <c r="AI67" s="49">
        <v>0</v>
      </c>
      <c r="AJ67" s="15">
        <v>0</v>
      </c>
      <c r="AK67" s="49">
        <v>0</v>
      </c>
      <c r="AL67" s="49">
        <v>0</v>
      </c>
      <c r="AM67" s="76">
        <v>0</v>
      </c>
      <c r="AN67" s="15">
        <v>0</v>
      </c>
      <c r="AO67" s="76">
        <v>0</v>
      </c>
      <c r="AP67" s="62">
        <v>0</v>
      </c>
      <c r="AQ67" s="76">
        <v>0</v>
      </c>
      <c r="AR67" s="15">
        <v>0</v>
      </c>
      <c r="AS67" s="76">
        <v>0</v>
      </c>
      <c r="AT67" s="62">
        <v>0</v>
      </c>
      <c r="AU67" s="76">
        <v>0</v>
      </c>
      <c r="AV67" s="15">
        <v>0</v>
      </c>
      <c r="AW67" s="76">
        <v>0</v>
      </c>
      <c r="AX67" s="62">
        <v>0</v>
      </c>
    </row>
    <row r="68" spans="1:50" x14ac:dyDescent="0.25">
      <c r="A68" s="2"/>
      <c r="B68" s="4"/>
      <c r="C68" s="61"/>
      <c r="D68" s="28"/>
      <c r="E68" s="29"/>
      <c r="F68" s="29"/>
      <c r="G68" s="61"/>
      <c r="H68" s="28"/>
      <c r="I68" s="29"/>
      <c r="J68" s="29"/>
      <c r="K68" s="61"/>
      <c r="L68" s="28"/>
      <c r="M68" s="29"/>
      <c r="N68" s="29"/>
      <c r="O68" s="61"/>
      <c r="P68" s="28"/>
      <c r="Q68" s="29"/>
      <c r="R68" s="29"/>
      <c r="S68" s="61"/>
      <c r="T68" s="28"/>
      <c r="U68" s="29"/>
      <c r="V68" s="29"/>
      <c r="W68" s="61"/>
      <c r="X68" s="28"/>
      <c r="Y68" s="29"/>
      <c r="Z68" s="29"/>
      <c r="AA68" s="61"/>
      <c r="AB68" s="28"/>
      <c r="AC68" s="29"/>
      <c r="AD68" s="29"/>
      <c r="AE68" s="61"/>
      <c r="AF68" s="28"/>
      <c r="AG68" s="29"/>
      <c r="AH68" s="29"/>
      <c r="AI68" s="61"/>
      <c r="AJ68" s="28"/>
      <c r="AK68" s="29"/>
      <c r="AL68" s="28"/>
      <c r="AM68" s="78"/>
      <c r="AN68" s="28"/>
      <c r="AO68" s="29"/>
      <c r="AP68" s="29"/>
      <c r="AQ68" s="78"/>
      <c r="AR68" s="28"/>
      <c r="AS68" s="29"/>
      <c r="AT68" s="29"/>
      <c r="AU68" s="78"/>
      <c r="AV68" s="28"/>
      <c r="AW68" s="29"/>
      <c r="AX68" s="29"/>
    </row>
    <row r="69" spans="1:50" x14ac:dyDescent="0.25">
      <c r="A69" s="2"/>
      <c r="B69" s="13" t="s">
        <v>26</v>
      </c>
      <c r="C69" s="14">
        <f t="shared" ref="C69:AX69" si="18">C9+C29+C49</f>
        <v>4839605</v>
      </c>
      <c r="D69" s="15">
        <f t="shared" si="18"/>
        <v>150527</v>
      </c>
      <c r="E69" s="14">
        <f t="shared" si="18"/>
        <v>12144053180</v>
      </c>
      <c r="F69" s="49">
        <f t="shared" si="18"/>
        <v>653500169</v>
      </c>
      <c r="G69" s="63">
        <f t="shared" si="18"/>
        <v>5279357</v>
      </c>
      <c r="H69" s="15">
        <f t="shared" si="18"/>
        <v>207661</v>
      </c>
      <c r="I69" s="49">
        <f t="shared" si="18"/>
        <v>13185315166.990002</v>
      </c>
      <c r="J69" s="49">
        <f t="shared" si="18"/>
        <v>765467663.96000004</v>
      </c>
      <c r="K69" s="63">
        <f t="shared" si="18"/>
        <v>5656517</v>
      </c>
      <c r="L69" s="15">
        <f t="shared" si="18"/>
        <v>234961</v>
      </c>
      <c r="M69" s="49">
        <f t="shared" si="18"/>
        <v>13935019453.85</v>
      </c>
      <c r="N69" s="49">
        <f t="shared" si="18"/>
        <v>866947367.40999997</v>
      </c>
      <c r="O69" s="63">
        <f t="shared" si="18"/>
        <v>5707012</v>
      </c>
      <c r="P69" s="15">
        <f t="shared" si="18"/>
        <v>217592</v>
      </c>
      <c r="Q69" s="49">
        <f t="shared" si="18"/>
        <v>14557857049.869999</v>
      </c>
      <c r="R69" s="49">
        <f t="shared" si="18"/>
        <v>887582813.66000009</v>
      </c>
      <c r="S69" s="63">
        <f t="shared" si="18"/>
        <v>5708713</v>
      </c>
      <c r="T69" s="15">
        <f t="shared" si="18"/>
        <v>221892</v>
      </c>
      <c r="U69" s="49">
        <f t="shared" si="18"/>
        <v>14321616549.969999</v>
      </c>
      <c r="V69" s="49">
        <f t="shared" si="18"/>
        <v>934477285.15999997</v>
      </c>
      <c r="W69" s="63">
        <f t="shared" si="18"/>
        <v>5808683</v>
      </c>
      <c r="X69" s="15">
        <f t="shared" si="18"/>
        <v>220706</v>
      </c>
      <c r="Y69" s="49">
        <f t="shared" si="18"/>
        <v>14646016429.109999</v>
      </c>
      <c r="Z69" s="49">
        <f t="shared" si="18"/>
        <v>911166555.86000001</v>
      </c>
      <c r="AA69" s="63">
        <f t="shared" si="18"/>
        <v>5990577</v>
      </c>
      <c r="AB69" s="15">
        <f t="shared" si="18"/>
        <v>211865</v>
      </c>
      <c r="AC69" s="49">
        <f t="shared" si="18"/>
        <v>16046004521.780001</v>
      </c>
      <c r="AD69" s="49">
        <f t="shared" si="18"/>
        <v>954560496.8599999</v>
      </c>
      <c r="AE69" s="63">
        <f t="shared" si="18"/>
        <v>6606109</v>
      </c>
      <c r="AF69" s="15">
        <f t="shared" si="18"/>
        <v>304900</v>
      </c>
      <c r="AG69" s="49">
        <f t="shared" si="18"/>
        <v>16893351405.09</v>
      </c>
      <c r="AH69" s="49">
        <f t="shared" si="18"/>
        <v>1089198168.3700001</v>
      </c>
      <c r="AI69" s="63">
        <f t="shared" si="18"/>
        <v>6338617</v>
      </c>
      <c r="AJ69" s="15">
        <f t="shared" si="18"/>
        <v>231384</v>
      </c>
      <c r="AK69" s="49">
        <f t="shared" si="18"/>
        <v>15534921440.109999</v>
      </c>
      <c r="AL69" s="49">
        <f t="shared" si="18"/>
        <v>973198777.27999997</v>
      </c>
      <c r="AM69" s="77">
        <f t="shared" si="18"/>
        <v>6390104</v>
      </c>
      <c r="AN69" s="15">
        <f t="shared" si="18"/>
        <v>233122</v>
      </c>
      <c r="AO69" s="76">
        <f t="shared" si="18"/>
        <v>15389413242.52</v>
      </c>
      <c r="AP69" s="76">
        <f t="shared" si="18"/>
        <v>1018814123.39</v>
      </c>
      <c r="AQ69" s="77">
        <f t="shared" si="18"/>
        <v>6435186</v>
      </c>
      <c r="AR69" s="15">
        <f t="shared" si="18"/>
        <v>242470</v>
      </c>
      <c r="AS69" s="76">
        <f t="shared" si="18"/>
        <v>15176585761.41</v>
      </c>
      <c r="AT69" s="76">
        <f t="shared" si="18"/>
        <v>975027111.65999997</v>
      </c>
      <c r="AU69" s="77">
        <f t="shared" si="18"/>
        <v>7231807</v>
      </c>
      <c r="AV69" s="15">
        <f t="shared" si="18"/>
        <v>269140</v>
      </c>
      <c r="AW69" s="76">
        <f t="shared" si="18"/>
        <v>17941667740</v>
      </c>
      <c r="AX69" s="62">
        <f t="shared" si="18"/>
        <v>1038672611</v>
      </c>
    </row>
    <row r="70" spans="1:50" x14ac:dyDescent="0.25">
      <c r="A70" s="2"/>
      <c r="B70" s="10" t="s">
        <v>12</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row>
    <row r="71" spans="1:50" x14ac:dyDescent="0.25">
      <c r="A71" s="2"/>
      <c r="B71" s="16" t="s">
        <v>13</v>
      </c>
      <c r="C71" s="14">
        <f t="shared" ref="C71:AX71" si="19">C11+C31+C51</f>
        <v>1860262</v>
      </c>
      <c r="D71" s="15">
        <f t="shared" si="19"/>
        <v>10511</v>
      </c>
      <c r="E71" s="14">
        <f t="shared" si="19"/>
        <v>8739418225.3400002</v>
      </c>
      <c r="F71" s="49">
        <f t="shared" si="19"/>
        <v>110346497</v>
      </c>
      <c r="G71" s="63">
        <f t="shared" si="19"/>
        <v>2081733</v>
      </c>
      <c r="H71" s="15">
        <f t="shared" si="19"/>
        <v>13367</v>
      </c>
      <c r="I71" s="49">
        <f t="shared" si="19"/>
        <v>9624097467.9800014</v>
      </c>
      <c r="J71" s="49">
        <f t="shared" si="19"/>
        <v>136350095.52000001</v>
      </c>
      <c r="K71" s="63">
        <f t="shared" si="19"/>
        <v>2206265</v>
      </c>
      <c r="L71" s="15">
        <f t="shared" si="19"/>
        <v>15144</v>
      </c>
      <c r="M71" s="49">
        <f t="shared" si="19"/>
        <v>10034320761.280001</v>
      </c>
      <c r="N71" s="49">
        <f t="shared" si="19"/>
        <v>159251454.61000001</v>
      </c>
      <c r="O71" s="63">
        <f t="shared" si="19"/>
        <v>2249572</v>
      </c>
      <c r="P71" s="15">
        <f t="shared" si="19"/>
        <v>15504</v>
      </c>
      <c r="Q71" s="49">
        <f t="shared" si="19"/>
        <v>10667538237.49</v>
      </c>
      <c r="R71" s="49">
        <f t="shared" si="19"/>
        <v>174539613.74000001</v>
      </c>
      <c r="S71" s="63">
        <f t="shared" si="19"/>
        <v>2213346</v>
      </c>
      <c r="T71" s="15">
        <f t="shared" si="19"/>
        <v>16299</v>
      </c>
      <c r="U71" s="49">
        <f t="shared" si="19"/>
        <v>10247498571.02</v>
      </c>
      <c r="V71" s="49">
        <f t="shared" si="19"/>
        <v>181221704.40000001</v>
      </c>
      <c r="W71" s="63">
        <f t="shared" si="19"/>
        <v>2210868</v>
      </c>
      <c r="X71" s="15">
        <f t="shared" si="19"/>
        <v>16847</v>
      </c>
      <c r="Y71" s="49">
        <f t="shared" si="19"/>
        <v>10404467040.24</v>
      </c>
      <c r="Z71" s="49">
        <f t="shared" si="19"/>
        <v>192257626.84999999</v>
      </c>
      <c r="AA71" s="63">
        <f t="shared" si="19"/>
        <v>2216507</v>
      </c>
      <c r="AB71" s="15">
        <f t="shared" si="19"/>
        <v>16329</v>
      </c>
      <c r="AC71" s="49">
        <f t="shared" si="19"/>
        <v>11344098082.279999</v>
      </c>
      <c r="AD71" s="49">
        <f t="shared" si="19"/>
        <v>197092294.53</v>
      </c>
      <c r="AE71" s="63">
        <f t="shared" si="19"/>
        <v>2276430</v>
      </c>
      <c r="AF71" s="15">
        <f t="shared" si="19"/>
        <v>16459</v>
      </c>
      <c r="AG71" s="49">
        <f t="shared" si="19"/>
        <v>11674747892.559999</v>
      </c>
      <c r="AH71" s="49">
        <f t="shared" si="19"/>
        <v>193900803.09</v>
      </c>
      <c r="AI71" s="63">
        <f t="shared" si="19"/>
        <v>2183310</v>
      </c>
      <c r="AJ71" s="15">
        <f t="shared" si="19"/>
        <v>17332</v>
      </c>
      <c r="AK71" s="49">
        <f t="shared" si="19"/>
        <v>10681743793.5</v>
      </c>
      <c r="AL71" s="49">
        <f t="shared" si="19"/>
        <v>205682761.97</v>
      </c>
      <c r="AM71" s="77">
        <f t="shared" si="19"/>
        <v>2194563</v>
      </c>
      <c r="AN71" s="15">
        <f t="shared" si="19"/>
        <v>17944</v>
      </c>
      <c r="AO71" s="76">
        <f t="shared" si="19"/>
        <v>10483839212.23</v>
      </c>
      <c r="AP71" s="76">
        <f t="shared" si="19"/>
        <v>209924253.74000001</v>
      </c>
      <c r="AQ71" s="77">
        <f t="shared" si="19"/>
        <v>2137762</v>
      </c>
      <c r="AR71" s="15">
        <f t="shared" si="19"/>
        <v>17441</v>
      </c>
      <c r="AS71" s="76">
        <f t="shared" si="19"/>
        <v>10221753420.23</v>
      </c>
      <c r="AT71" s="76">
        <f t="shared" si="19"/>
        <v>205335138.13</v>
      </c>
      <c r="AU71" s="77">
        <f t="shared" si="19"/>
        <v>2411831</v>
      </c>
      <c r="AV71" s="15">
        <f t="shared" si="19"/>
        <v>18357</v>
      </c>
      <c r="AW71" s="76">
        <f t="shared" si="19"/>
        <v>12347627875</v>
      </c>
      <c r="AX71" s="62">
        <f t="shared" si="19"/>
        <v>228663153</v>
      </c>
    </row>
    <row r="72" spans="1:50" x14ac:dyDescent="0.25">
      <c r="A72" s="2"/>
      <c r="B72" s="10"/>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row>
    <row r="73" spans="1:50" x14ac:dyDescent="0.25">
      <c r="A73" s="2"/>
      <c r="B73" s="16" t="s">
        <v>14</v>
      </c>
      <c r="C73" s="14">
        <f t="shared" ref="C73:AX73" si="20">C12+C32+C52</f>
        <v>4419</v>
      </c>
      <c r="D73" s="15">
        <f t="shared" si="20"/>
        <v>13619</v>
      </c>
      <c r="E73" s="14">
        <f t="shared" si="20"/>
        <v>50405572</v>
      </c>
      <c r="F73" s="62">
        <f t="shared" si="20"/>
        <v>286146800</v>
      </c>
      <c r="G73" s="14">
        <f t="shared" si="20"/>
        <v>5176</v>
      </c>
      <c r="H73" s="15">
        <f t="shared" si="20"/>
        <v>15438</v>
      </c>
      <c r="I73" s="49">
        <f t="shared" si="20"/>
        <v>58036529</v>
      </c>
      <c r="J73" s="62">
        <f t="shared" si="20"/>
        <v>316372300</v>
      </c>
      <c r="K73" s="49">
        <f t="shared" si="20"/>
        <v>6471</v>
      </c>
      <c r="L73" s="15">
        <f t="shared" si="20"/>
        <v>16856</v>
      </c>
      <c r="M73" s="49">
        <f t="shared" si="20"/>
        <v>93806243</v>
      </c>
      <c r="N73" s="62">
        <f t="shared" si="20"/>
        <v>354923800</v>
      </c>
      <c r="O73" s="49">
        <f t="shared" si="20"/>
        <v>5955</v>
      </c>
      <c r="P73" s="15">
        <f t="shared" si="20"/>
        <v>17346</v>
      </c>
      <c r="Q73" s="49">
        <f t="shared" si="20"/>
        <v>81899737</v>
      </c>
      <c r="R73" s="62">
        <f t="shared" si="20"/>
        <v>379554900</v>
      </c>
      <c r="S73" s="49">
        <f t="shared" si="20"/>
        <v>6544</v>
      </c>
      <c r="T73" s="15">
        <f t="shared" si="20"/>
        <v>17353</v>
      </c>
      <c r="U73" s="49">
        <f t="shared" si="20"/>
        <v>90290104</v>
      </c>
      <c r="V73" s="62">
        <f t="shared" si="20"/>
        <v>397071984</v>
      </c>
      <c r="W73" s="49">
        <f t="shared" si="20"/>
        <v>8344</v>
      </c>
      <c r="X73" s="15">
        <f t="shared" si="20"/>
        <v>16853</v>
      </c>
      <c r="Y73" s="49">
        <f t="shared" si="20"/>
        <v>127382840</v>
      </c>
      <c r="Z73" s="62">
        <f t="shared" si="20"/>
        <v>378464994</v>
      </c>
      <c r="AA73" s="49">
        <f t="shared" si="20"/>
        <v>10328</v>
      </c>
      <c r="AB73" s="15">
        <f t="shared" si="20"/>
        <v>18063</v>
      </c>
      <c r="AC73" s="49">
        <f t="shared" si="20"/>
        <v>238619688</v>
      </c>
      <c r="AD73" s="62">
        <f t="shared" si="20"/>
        <v>426245278</v>
      </c>
      <c r="AE73" s="49">
        <f t="shared" si="20"/>
        <v>12788</v>
      </c>
      <c r="AF73" s="15">
        <f t="shared" si="20"/>
        <v>18740</v>
      </c>
      <c r="AG73" s="49">
        <f t="shared" si="20"/>
        <v>297026860</v>
      </c>
      <c r="AH73" s="62">
        <f t="shared" si="20"/>
        <v>451609683</v>
      </c>
      <c r="AI73" s="49">
        <f t="shared" si="20"/>
        <v>13600</v>
      </c>
      <c r="AJ73" s="15">
        <f t="shared" si="20"/>
        <v>17298</v>
      </c>
      <c r="AK73" s="49">
        <f t="shared" si="20"/>
        <v>265843294</v>
      </c>
      <c r="AL73" s="49">
        <f t="shared" si="20"/>
        <v>408476635</v>
      </c>
      <c r="AM73" s="76">
        <f t="shared" si="20"/>
        <v>13956</v>
      </c>
      <c r="AN73" s="15">
        <f t="shared" si="20"/>
        <v>17780</v>
      </c>
      <c r="AO73" s="76">
        <f t="shared" si="20"/>
        <v>246095671</v>
      </c>
      <c r="AP73" s="62">
        <f t="shared" si="20"/>
        <v>425819167</v>
      </c>
      <c r="AQ73" s="76">
        <f t="shared" si="20"/>
        <v>14456</v>
      </c>
      <c r="AR73" s="15">
        <f t="shared" si="20"/>
        <v>17703</v>
      </c>
      <c r="AS73" s="76">
        <f t="shared" si="20"/>
        <v>235296740</v>
      </c>
      <c r="AT73" s="62">
        <f t="shared" si="20"/>
        <v>399591888</v>
      </c>
      <c r="AU73" s="76">
        <f t="shared" si="20"/>
        <v>15189</v>
      </c>
      <c r="AV73" s="15">
        <f t="shared" si="20"/>
        <v>18776</v>
      </c>
      <c r="AW73" s="76">
        <f t="shared" si="20"/>
        <v>315053455</v>
      </c>
      <c r="AX73" s="62">
        <f t="shared" si="20"/>
        <v>428841125</v>
      </c>
    </row>
    <row r="74" spans="1:50" x14ac:dyDescent="0.25">
      <c r="A74" s="2"/>
      <c r="B74" s="10"/>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row>
    <row r="75" spans="1:50" x14ac:dyDescent="0.25">
      <c r="A75" s="2"/>
      <c r="B75" s="16" t="s">
        <v>38</v>
      </c>
      <c r="C75" s="14">
        <f t="shared" ref="C75:AX75" si="21">C13+C33+C53</f>
        <v>2757169</v>
      </c>
      <c r="D75" s="15">
        <f t="shared" si="21"/>
        <v>84504</v>
      </c>
      <c r="E75" s="14">
        <f t="shared" si="21"/>
        <v>3042639868</v>
      </c>
      <c r="F75" s="49">
        <f t="shared" si="21"/>
        <v>188773626</v>
      </c>
      <c r="G75" s="63">
        <f t="shared" si="21"/>
        <v>2948476</v>
      </c>
      <c r="H75" s="15">
        <f t="shared" si="21"/>
        <v>113718</v>
      </c>
      <c r="I75" s="49">
        <f t="shared" si="21"/>
        <v>3096547624.77</v>
      </c>
      <c r="J75" s="49">
        <f t="shared" si="21"/>
        <v>212558495.74000001</v>
      </c>
      <c r="K75" s="63">
        <f t="shared" si="21"/>
        <v>3226078</v>
      </c>
      <c r="L75" s="15">
        <f t="shared" si="21"/>
        <v>131899</v>
      </c>
      <c r="M75" s="49">
        <f t="shared" si="21"/>
        <v>3438972810.04</v>
      </c>
      <c r="N75" s="49">
        <f t="shared" si="21"/>
        <v>238680710.80000001</v>
      </c>
      <c r="O75" s="63">
        <f t="shared" si="21"/>
        <v>3259076</v>
      </c>
      <c r="P75" s="15">
        <f t="shared" si="21"/>
        <v>129243</v>
      </c>
      <c r="Q75" s="49">
        <f t="shared" si="21"/>
        <v>3486780721.3699999</v>
      </c>
      <c r="R75" s="49">
        <f t="shared" si="21"/>
        <v>236728498.72999999</v>
      </c>
      <c r="S75" s="63">
        <f t="shared" si="21"/>
        <v>3284306</v>
      </c>
      <c r="T75" s="15">
        <f t="shared" si="21"/>
        <v>135593</v>
      </c>
      <c r="U75" s="49">
        <f t="shared" si="21"/>
        <v>3633749645.1100001</v>
      </c>
      <c r="V75" s="49">
        <f t="shared" si="21"/>
        <v>256209674.17000002</v>
      </c>
      <c r="W75" s="63">
        <f t="shared" si="21"/>
        <v>3375539</v>
      </c>
      <c r="X75" s="15">
        <f t="shared" si="21"/>
        <v>136569</v>
      </c>
      <c r="Y75" s="49">
        <f t="shared" si="21"/>
        <v>3782021198.6200004</v>
      </c>
      <c r="Z75" s="49">
        <f t="shared" si="21"/>
        <v>245286135.25999999</v>
      </c>
      <c r="AA75" s="63">
        <f t="shared" si="21"/>
        <v>3592177</v>
      </c>
      <c r="AB75" s="15">
        <f t="shared" si="21"/>
        <v>132539</v>
      </c>
      <c r="AC75" s="49">
        <f t="shared" si="21"/>
        <v>4152649320.8000002</v>
      </c>
      <c r="AD75" s="49">
        <f t="shared" si="21"/>
        <v>237221038.19999999</v>
      </c>
      <c r="AE75" s="63">
        <f t="shared" si="21"/>
        <v>4112461</v>
      </c>
      <c r="AF75" s="15">
        <f t="shared" si="21"/>
        <v>222462</v>
      </c>
      <c r="AG75" s="49">
        <f t="shared" si="21"/>
        <v>4593242536.0500002</v>
      </c>
      <c r="AH75" s="49">
        <f t="shared" si="21"/>
        <v>336869191.95999998</v>
      </c>
      <c r="AI75" s="63">
        <f t="shared" si="21"/>
        <v>3886613</v>
      </c>
      <c r="AJ75" s="15">
        <f t="shared" si="21"/>
        <v>147203</v>
      </c>
      <c r="AK75" s="49">
        <f t="shared" si="21"/>
        <v>4207431983.6599998</v>
      </c>
      <c r="AL75" s="49">
        <f t="shared" si="21"/>
        <v>258560003.78</v>
      </c>
      <c r="AM75" s="77">
        <f t="shared" si="21"/>
        <v>3942831</v>
      </c>
      <c r="AN75" s="15">
        <f t="shared" si="21"/>
        <v>147422</v>
      </c>
      <c r="AO75" s="76">
        <f t="shared" si="21"/>
        <v>4316818076</v>
      </c>
      <c r="AP75" s="76">
        <f t="shared" si="21"/>
        <v>286427597</v>
      </c>
      <c r="AQ75" s="77">
        <f t="shared" si="21"/>
        <v>3997690</v>
      </c>
      <c r="AR75" s="15">
        <f t="shared" si="21"/>
        <v>151439</v>
      </c>
      <c r="AS75" s="76">
        <f t="shared" si="21"/>
        <v>4347163976</v>
      </c>
      <c r="AT75" s="76">
        <f t="shared" si="21"/>
        <v>270586484</v>
      </c>
      <c r="AU75" s="77">
        <f t="shared" si="21"/>
        <v>4568116</v>
      </c>
      <c r="AV75" s="15">
        <f t="shared" si="21"/>
        <v>161161</v>
      </c>
      <c r="AW75" s="76">
        <f t="shared" si="21"/>
        <v>4927026614</v>
      </c>
      <c r="AX75" s="62">
        <f t="shared" si="21"/>
        <v>281018483</v>
      </c>
    </row>
    <row r="76" spans="1:50" x14ac:dyDescent="0.25">
      <c r="A76" s="2"/>
      <c r="B76" s="10"/>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row>
    <row r="77" spans="1:50" x14ac:dyDescent="0.25">
      <c r="A77" s="2"/>
      <c r="B77" s="44" t="s">
        <v>33</v>
      </c>
      <c r="C77" s="14">
        <f t="shared" ref="C77:AX77" si="22">C22+C42+C62</f>
        <v>217755</v>
      </c>
      <c r="D77" s="15">
        <f t="shared" si="22"/>
        <v>41893</v>
      </c>
      <c r="E77" s="14">
        <f t="shared" si="22"/>
        <v>311589515</v>
      </c>
      <c r="F77" s="49">
        <f t="shared" si="22"/>
        <v>68233246</v>
      </c>
      <c r="G77" s="63">
        <f t="shared" si="22"/>
        <v>243972</v>
      </c>
      <c r="H77" s="15">
        <f t="shared" si="22"/>
        <v>65138</v>
      </c>
      <c r="I77" s="49">
        <f t="shared" si="22"/>
        <v>406633545.24000001</v>
      </c>
      <c r="J77" s="49">
        <f t="shared" si="22"/>
        <v>100186772.7</v>
      </c>
      <c r="K77" s="63">
        <f t="shared" si="22"/>
        <v>217703</v>
      </c>
      <c r="L77" s="15">
        <f t="shared" si="22"/>
        <v>71062</v>
      </c>
      <c r="M77" s="49">
        <f t="shared" si="22"/>
        <v>367919639.52999997</v>
      </c>
      <c r="N77" s="49">
        <f t="shared" si="22"/>
        <v>114091402</v>
      </c>
      <c r="O77" s="63">
        <f t="shared" si="22"/>
        <v>192409</v>
      </c>
      <c r="P77" s="15">
        <f t="shared" si="22"/>
        <v>55499</v>
      </c>
      <c r="Q77" s="49">
        <f t="shared" si="22"/>
        <v>321638354.00999999</v>
      </c>
      <c r="R77" s="49">
        <f t="shared" si="22"/>
        <v>96759801.189999998</v>
      </c>
      <c r="S77" s="63">
        <f t="shared" si="22"/>
        <v>204517</v>
      </c>
      <c r="T77" s="15">
        <f t="shared" si="22"/>
        <v>52647</v>
      </c>
      <c r="U77" s="49">
        <f t="shared" si="22"/>
        <v>350078229.49000001</v>
      </c>
      <c r="V77" s="49">
        <f t="shared" si="22"/>
        <v>99973922.590000004</v>
      </c>
      <c r="W77" s="63">
        <f t="shared" si="22"/>
        <v>213932</v>
      </c>
      <c r="X77" s="15">
        <f t="shared" si="22"/>
        <v>50437</v>
      </c>
      <c r="Y77" s="49">
        <f t="shared" si="22"/>
        <v>332145350.25</v>
      </c>
      <c r="Z77" s="49">
        <f t="shared" si="22"/>
        <v>95157799.75</v>
      </c>
      <c r="AA77" s="63">
        <f t="shared" si="22"/>
        <v>171565</v>
      </c>
      <c r="AB77" s="15">
        <f t="shared" si="22"/>
        <v>44934</v>
      </c>
      <c r="AC77" s="49">
        <f t="shared" si="22"/>
        <v>310637430.69999999</v>
      </c>
      <c r="AD77" s="49">
        <f t="shared" si="22"/>
        <v>94001886.129999995</v>
      </c>
      <c r="AE77" s="63">
        <f t="shared" si="22"/>
        <v>204430</v>
      </c>
      <c r="AF77" s="15">
        <f t="shared" si="22"/>
        <v>47239</v>
      </c>
      <c r="AG77" s="49">
        <f t="shared" si="22"/>
        <v>328334116.14999998</v>
      </c>
      <c r="AH77" s="49">
        <f t="shared" si="22"/>
        <v>106818490.31999999</v>
      </c>
      <c r="AI77" s="63">
        <f t="shared" si="22"/>
        <v>255094</v>
      </c>
      <c r="AJ77" s="15">
        <f t="shared" si="22"/>
        <v>49551</v>
      </c>
      <c r="AK77" s="49">
        <f t="shared" si="22"/>
        <v>379902368.95000005</v>
      </c>
      <c r="AL77" s="49">
        <f t="shared" si="22"/>
        <v>100479376.53</v>
      </c>
      <c r="AM77" s="77">
        <f t="shared" si="22"/>
        <v>238754</v>
      </c>
      <c r="AN77" s="15">
        <f t="shared" si="22"/>
        <v>49976</v>
      </c>
      <c r="AO77" s="76">
        <f t="shared" si="22"/>
        <v>342660283.28999996</v>
      </c>
      <c r="AP77" s="76">
        <f t="shared" si="22"/>
        <v>96643105.650000006</v>
      </c>
      <c r="AQ77" s="77">
        <f t="shared" si="22"/>
        <v>285278</v>
      </c>
      <c r="AR77" s="15">
        <f t="shared" si="22"/>
        <v>55887</v>
      </c>
      <c r="AS77" s="76">
        <f t="shared" si="22"/>
        <v>372371628.05000001</v>
      </c>
      <c r="AT77" s="76">
        <f t="shared" si="22"/>
        <v>99513601.159999996</v>
      </c>
      <c r="AU77" s="77">
        <f t="shared" si="22"/>
        <v>236671</v>
      </c>
      <c r="AV77" s="15">
        <f t="shared" si="22"/>
        <v>70846</v>
      </c>
      <c r="AW77" s="76">
        <f t="shared" si="22"/>
        <v>351959796</v>
      </c>
      <c r="AX77" s="62">
        <f t="shared" si="22"/>
        <v>100149850</v>
      </c>
    </row>
    <row r="78" spans="1:50" x14ac:dyDescent="0.25">
      <c r="A78" s="2"/>
      <c r="B78" s="10"/>
      <c r="C78" s="36"/>
      <c r="D78" s="37"/>
      <c r="E78" s="36"/>
      <c r="F78" s="37"/>
      <c r="G78" s="11"/>
      <c r="H78" s="12"/>
      <c r="I78" s="36"/>
      <c r="J78" s="37"/>
      <c r="K78" s="11"/>
      <c r="L78" s="12"/>
      <c r="M78" s="36"/>
      <c r="N78" s="37"/>
      <c r="O78" s="11"/>
      <c r="P78" s="12"/>
      <c r="Q78" s="36"/>
      <c r="R78" s="37"/>
      <c r="S78" s="11"/>
      <c r="T78" s="12"/>
      <c r="U78" s="36"/>
      <c r="V78" s="37"/>
      <c r="W78" s="11"/>
      <c r="X78" s="12"/>
      <c r="Y78" s="36"/>
      <c r="Z78" s="37"/>
      <c r="AA78" s="11"/>
      <c r="AB78" s="12"/>
      <c r="AC78" s="36"/>
      <c r="AD78" s="37"/>
      <c r="AE78" s="11"/>
      <c r="AF78" s="12"/>
      <c r="AG78" s="36"/>
      <c r="AH78" s="37"/>
      <c r="AI78" s="11"/>
      <c r="AJ78" s="12"/>
      <c r="AK78" s="36"/>
      <c r="AL78" s="37"/>
      <c r="AM78" s="11"/>
      <c r="AN78" s="12"/>
      <c r="AO78" s="36"/>
      <c r="AP78" s="37"/>
      <c r="AQ78" s="11"/>
      <c r="AR78" s="12"/>
      <c r="AS78" s="36"/>
      <c r="AT78" s="37"/>
      <c r="AU78" s="11"/>
      <c r="AV78" s="12"/>
      <c r="AW78" s="36"/>
      <c r="AX78" s="37"/>
    </row>
    <row r="79" spans="1:50" x14ac:dyDescent="0.25">
      <c r="A79" s="2"/>
      <c r="B79" s="16" t="s">
        <v>22</v>
      </c>
      <c r="C79" s="14">
        <v>0</v>
      </c>
      <c r="D79" s="15">
        <v>0</v>
      </c>
      <c r="E79" s="14">
        <v>0</v>
      </c>
      <c r="F79" s="49">
        <v>0</v>
      </c>
      <c r="G79" s="63">
        <v>0</v>
      </c>
      <c r="H79" s="15">
        <v>0</v>
      </c>
      <c r="I79" s="49">
        <v>0</v>
      </c>
      <c r="J79" s="49">
        <v>0</v>
      </c>
      <c r="K79" s="63">
        <v>0</v>
      </c>
      <c r="L79" s="15">
        <v>0</v>
      </c>
      <c r="M79" s="49">
        <v>0</v>
      </c>
      <c r="N79" s="49">
        <v>0</v>
      </c>
      <c r="O79" s="63">
        <v>0</v>
      </c>
      <c r="P79" s="15">
        <v>0</v>
      </c>
      <c r="Q79" s="49">
        <v>0</v>
      </c>
      <c r="R79" s="49">
        <v>0</v>
      </c>
      <c r="S79" s="63">
        <v>0</v>
      </c>
      <c r="T79" s="15">
        <v>0</v>
      </c>
      <c r="U79" s="49">
        <v>0</v>
      </c>
      <c r="V79" s="49">
        <v>0</v>
      </c>
      <c r="W79" s="63">
        <v>0</v>
      </c>
      <c r="X79" s="15">
        <v>0</v>
      </c>
      <c r="Y79" s="49">
        <v>0</v>
      </c>
      <c r="Z79" s="49">
        <v>0</v>
      </c>
      <c r="AA79" s="63">
        <v>0</v>
      </c>
      <c r="AB79" s="15">
        <v>0</v>
      </c>
      <c r="AC79" s="49">
        <v>0</v>
      </c>
      <c r="AD79" s="49">
        <v>0</v>
      </c>
      <c r="AE79" s="63">
        <v>0</v>
      </c>
      <c r="AF79" s="15">
        <v>0</v>
      </c>
      <c r="AG79" s="49">
        <v>0</v>
      </c>
      <c r="AH79" s="49">
        <v>0</v>
      </c>
      <c r="AI79" s="63">
        <v>0</v>
      </c>
      <c r="AJ79" s="15">
        <v>0</v>
      </c>
      <c r="AK79" s="49">
        <v>0</v>
      </c>
      <c r="AL79" s="49">
        <v>0</v>
      </c>
      <c r="AM79" s="77">
        <v>0</v>
      </c>
      <c r="AN79" s="15">
        <v>0</v>
      </c>
      <c r="AO79" s="76">
        <v>0</v>
      </c>
      <c r="AP79" s="76">
        <v>0</v>
      </c>
      <c r="AQ79" s="77">
        <v>0</v>
      </c>
      <c r="AR79" s="15">
        <v>0</v>
      </c>
      <c r="AS79" s="76">
        <v>0</v>
      </c>
      <c r="AT79" s="76">
        <v>0</v>
      </c>
      <c r="AU79" s="77">
        <v>0</v>
      </c>
      <c r="AV79" s="15">
        <v>0</v>
      </c>
      <c r="AW79" s="76">
        <v>0</v>
      </c>
      <c r="AX79" s="62">
        <v>0</v>
      </c>
    </row>
    <row r="80" spans="1:50" x14ac:dyDescent="0.25">
      <c r="A80" s="2"/>
      <c r="B80" s="10"/>
      <c r="C80" s="11"/>
      <c r="D80" s="12"/>
      <c r="E80" s="12"/>
      <c r="F80" s="12"/>
      <c r="G80" s="11"/>
      <c r="H80" s="12"/>
      <c r="I80" s="12"/>
      <c r="J80" s="12"/>
      <c r="K80" s="11"/>
      <c r="L80" s="12"/>
      <c r="M80" s="12"/>
      <c r="N80" s="12"/>
      <c r="O80" s="11"/>
      <c r="P80" s="12"/>
      <c r="Q80" s="12"/>
      <c r="R80" s="12"/>
      <c r="S80" s="11"/>
      <c r="T80" s="12"/>
      <c r="U80" s="12"/>
      <c r="V80" s="12"/>
      <c r="W80" s="11"/>
      <c r="X80" s="12"/>
      <c r="Y80" s="12"/>
      <c r="Z80" s="12"/>
      <c r="AA80" s="11"/>
      <c r="AB80" s="12"/>
      <c r="AC80" s="12"/>
      <c r="AD80" s="12"/>
      <c r="AE80" s="11"/>
      <c r="AF80" s="12"/>
      <c r="AG80" s="12"/>
      <c r="AH80" s="12"/>
      <c r="AI80" s="11"/>
      <c r="AJ80" s="12"/>
      <c r="AK80" s="12"/>
      <c r="AL80" s="12"/>
      <c r="AM80" s="11"/>
      <c r="AN80" s="12"/>
      <c r="AO80" s="12"/>
      <c r="AP80" s="12"/>
      <c r="AQ80" s="11"/>
      <c r="AR80" s="12"/>
      <c r="AS80" s="12"/>
      <c r="AT80" s="12"/>
      <c r="AU80" s="11"/>
      <c r="AV80" s="12"/>
      <c r="AW80" s="12"/>
      <c r="AX80" s="12"/>
    </row>
    <row r="81" spans="1:50" x14ac:dyDescent="0.25">
      <c r="A81" s="2"/>
      <c r="B81" s="16" t="s">
        <v>23</v>
      </c>
      <c r="C81" s="14">
        <v>0</v>
      </c>
      <c r="D81" s="15">
        <v>0</v>
      </c>
      <c r="E81" s="14">
        <v>0</v>
      </c>
      <c r="F81" s="49">
        <v>0</v>
      </c>
      <c r="G81" s="63">
        <v>0</v>
      </c>
      <c r="H81" s="15">
        <v>0</v>
      </c>
      <c r="I81" s="49">
        <v>0</v>
      </c>
      <c r="J81" s="49">
        <v>0</v>
      </c>
      <c r="K81" s="63">
        <v>0</v>
      </c>
      <c r="L81" s="15">
        <v>0</v>
      </c>
      <c r="M81" s="49">
        <v>0</v>
      </c>
      <c r="N81" s="49">
        <v>0</v>
      </c>
      <c r="O81" s="63">
        <v>0</v>
      </c>
      <c r="P81" s="15">
        <v>0</v>
      </c>
      <c r="Q81" s="49">
        <v>0</v>
      </c>
      <c r="R81" s="49">
        <v>0</v>
      </c>
      <c r="S81" s="63">
        <v>0</v>
      </c>
      <c r="T81" s="15">
        <v>0</v>
      </c>
      <c r="U81" s="49">
        <v>0</v>
      </c>
      <c r="V81" s="49">
        <v>0</v>
      </c>
      <c r="W81" s="63">
        <v>0</v>
      </c>
      <c r="X81" s="15">
        <v>0</v>
      </c>
      <c r="Y81" s="49">
        <v>0</v>
      </c>
      <c r="Z81" s="49">
        <v>0</v>
      </c>
      <c r="AA81" s="63">
        <v>0</v>
      </c>
      <c r="AB81" s="15">
        <v>0</v>
      </c>
      <c r="AC81" s="49">
        <v>0</v>
      </c>
      <c r="AD81" s="49">
        <v>0</v>
      </c>
      <c r="AE81" s="63">
        <v>0</v>
      </c>
      <c r="AF81" s="15">
        <v>0</v>
      </c>
      <c r="AG81" s="49">
        <v>0</v>
      </c>
      <c r="AH81" s="49">
        <v>0</v>
      </c>
      <c r="AI81" s="63">
        <v>0</v>
      </c>
      <c r="AJ81" s="15">
        <v>0</v>
      </c>
      <c r="AK81" s="49">
        <v>0</v>
      </c>
      <c r="AL81" s="49">
        <v>0</v>
      </c>
      <c r="AM81" s="77">
        <v>0</v>
      </c>
      <c r="AN81" s="15">
        <v>0</v>
      </c>
      <c r="AO81" s="76">
        <v>0</v>
      </c>
      <c r="AP81" s="76">
        <v>0</v>
      </c>
      <c r="AQ81" s="77">
        <v>0</v>
      </c>
      <c r="AR81" s="15">
        <v>0</v>
      </c>
      <c r="AS81" s="76">
        <v>0</v>
      </c>
      <c r="AT81" s="76">
        <v>0</v>
      </c>
      <c r="AU81" s="77">
        <v>0</v>
      </c>
      <c r="AV81" s="15">
        <v>0</v>
      </c>
      <c r="AW81" s="76">
        <v>0</v>
      </c>
      <c r="AX81" s="62">
        <v>0</v>
      </c>
    </row>
    <row r="82" spans="1:50" x14ac:dyDescent="0.25">
      <c r="A82" s="2"/>
      <c r="B82" s="4"/>
      <c r="C82" s="22"/>
      <c r="D82" s="28"/>
      <c r="E82" s="29"/>
      <c r="F82" s="29"/>
      <c r="G82" s="22"/>
      <c r="H82" s="28"/>
      <c r="I82" s="29"/>
      <c r="J82" s="29"/>
      <c r="K82" s="50"/>
      <c r="L82" s="28"/>
      <c r="M82" s="29"/>
      <c r="N82" s="29"/>
      <c r="O82" s="50"/>
      <c r="P82" s="28"/>
      <c r="Q82" s="29"/>
      <c r="R82" s="29"/>
      <c r="S82" s="50"/>
      <c r="T82" s="28"/>
      <c r="U82" s="29"/>
      <c r="V82" s="29"/>
      <c r="W82" s="50"/>
      <c r="X82" s="28"/>
      <c r="Y82" s="29"/>
      <c r="Z82" s="29"/>
      <c r="AA82" s="50"/>
      <c r="AB82" s="28"/>
      <c r="AC82" s="29"/>
      <c r="AD82" s="29"/>
      <c r="AE82" s="50"/>
      <c r="AF82" s="28"/>
      <c r="AG82" s="29"/>
      <c r="AH82" s="29"/>
      <c r="AI82" s="50"/>
      <c r="AJ82" s="28"/>
      <c r="AK82" s="29"/>
      <c r="AL82" s="29"/>
      <c r="AM82" s="78"/>
      <c r="AN82" s="28"/>
      <c r="AO82" s="29"/>
      <c r="AP82" s="29"/>
      <c r="AQ82" s="78"/>
      <c r="AR82" s="28"/>
      <c r="AS82" s="29"/>
      <c r="AT82" s="29"/>
      <c r="AU82" s="78"/>
      <c r="AV82" s="28"/>
      <c r="AW82" s="29"/>
      <c r="AX82" s="29"/>
    </row>
    <row r="83" spans="1:50" x14ac:dyDescent="0.25">
      <c r="A83" s="2"/>
      <c r="B83" s="38" t="s">
        <v>27</v>
      </c>
      <c r="C83" s="28"/>
      <c r="D83" s="28"/>
      <c r="E83" s="29"/>
      <c r="F83" s="29"/>
      <c r="G83" s="28"/>
      <c r="H83" s="28"/>
      <c r="I83" s="29"/>
      <c r="J83" s="29"/>
      <c r="K83" s="28"/>
      <c r="L83" s="28"/>
      <c r="M83" s="29"/>
      <c r="N83" s="29"/>
      <c r="O83" s="28"/>
      <c r="P83" s="28"/>
      <c r="Q83" s="29"/>
      <c r="R83" s="29"/>
      <c r="S83" s="28"/>
      <c r="T83" s="28"/>
      <c r="U83" s="29"/>
      <c r="V83" s="29"/>
      <c r="W83" s="28"/>
      <c r="X83" s="28"/>
      <c r="Y83" s="29"/>
      <c r="Z83" s="29"/>
      <c r="AA83" s="28"/>
      <c r="AB83" s="28"/>
      <c r="AC83" s="29"/>
      <c r="AD83" s="29"/>
      <c r="AE83" s="28"/>
      <c r="AF83" s="28"/>
      <c r="AG83" s="29"/>
      <c r="AH83" s="29"/>
      <c r="AI83" s="28"/>
      <c r="AJ83" s="28"/>
      <c r="AK83" s="29"/>
      <c r="AL83" s="29"/>
      <c r="AM83" s="28"/>
      <c r="AN83" s="28"/>
      <c r="AO83" s="29"/>
      <c r="AP83" s="29"/>
      <c r="AQ83" s="28"/>
      <c r="AR83" s="28"/>
      <c r="AS83" s="29"/>
      <c r="AT83" s="29"/>
      <c r="AU83" s="28"/>
      <c r="AV83" s="28"/>
      <c r="AW83" s="29"/>
      <c r="AX83" s="29"/>
    </row>
    <row r="84" spans="1:50" x14ac:dyDescent="0.25">
      <c r="A84" s="2"/>
      <c r="B84" s="16" t="s">
        <v>28</v>
      </c>
      <c r="C84" s="14">
        <v>0</v>
      </c>
      <c r="D84" s="15">
        <v>0</v>
      </c>
      <c r="E84" s="14">
        <v>0</v>
      </c>
      <c r="F84" s="62">
        <v>0</v>
      </c>
      <c r="G84" s="14">
        <v>0</v>
      </c>
      <c r="H84" s="15">
        <v>0</v>
      </c>
      <c r="I84" s="49">
        <v>0</v>
      </c>
      <c r="J84" s="62">
        <v>0</v>
      </c>
      <c r="K84" s="49">
        <v>0</v>
      </c>
      <c r="L84" s="15">
        <v>0</v>
      </c>
      <c r="M84" s="49">
        <v>0</v>
      </c>
      <c r="N84" s="62">
        <v>0</v>
      </c>
      <c r="O84" s="49">
        <v>0</v>
      </c>
      <c r="P84" s="15">
        <v>0</v>
      </c>
      <c r="Q84" s="49">
        <v>0</v>
      </c>
      <c r="R84" s="62">
        <v>0</v>
      </c>
      <c r="S84" s="49">
        <v>0</v>
      </c>
      <c r="T84" s="15">
        <v>0</v>
      </c>
      <c r="U84" s="49">
        <v>0</v>
      </c>
      <c r="V84" s="62">
        <v>0</v>
      </c>
      <c r="W84" s="49">
        <v>0</v>
      </c>
      <c r="X84" s="15">
        <v>0</v>
      </c>
      <c r="Y84" s="49">
        <v>0</v>
      </c>
      <c r="Z84" s="62">
        <v>0</v>
      </c>
      <c r="AA84" s="49">
        <v>0</v>
      </c>
      <c r="AB84" s="15">
        <v>0</v>
      </c>
      <c r="AC84" s="49">
        <v>0</v>
      </c>
      <c r="AD84" s="62">
        <v>0</v>
      </c>
      <c r="AE84" s="49">
        <v>0</v>
      </c>
      <c r="AF84" s="15">
        <v>0</v>
      </c>
      <c r="AG84" s="49">
        <v>0</v>
      </c>
      <c r="AH84" s="62">
        <v>0</v>
      </c>
      <c r="AI84" s="66">
        <v>0</v>
      </c>
      <c r="AJ84" s="66">
        <v>0</v>
      </c>
      <c r="AK84" s="66">
        <v>0</v>
      </c>
      <c r="AL84" s="66">
        <v>0</v>
      </c>
      <c r="AM84" s="76">
        <v>0</v>
      </c>
      <c r="AN84" s="15">
        <v>0</v>
      </c>
      <c r="AO84" s="76">
        <v>0</v>
      </c>
      <c r="AP84" s="62">
        <v>0</v>
      </c>
      <c r="AQ84" s="76">
        <v>0</v>
      </c>
      <c r="AR84" s="15">
        <v>0</v>
      </c>
      <c r="AS84" s="76">
        <v>0</v>
      </c>
      <c r="AT84" s="62">
        <v>0</v>
      </c>
      <c r="AU84" s="76">
        <v>0</v>
      </c>
      <c r="AV84" s="15">
        <v>0</v>
      </c>
      <c r="AW84" s="76">
        <v>0</v>
      </c>
      <c r="AX84" s="62">
        <v>0</v>
      </c>
    </row>
    <row r="85" spans="1:50" x14ac:dyDescent="0.25">
      <c r="A85" s="2"/>
      <c r="B85" s="16" t="s">
        <v>29</v>
      </c>
      <c r="C85" s="60">
        <v>305731</v>
      </c>
      <c r="D85" s="15">
        <v>22066</v>
      </c>
      <c r="E85" s="60">
        <v>5525544328</v>
      </c>
      <c r="F85" s="62">
        <v>2870421590</v>
      </c>
      <c r="G85" s="60">
        <v>461368</v>
      </c>
      <c r="H85" s="15">
        <v>38456</v>
      </c>
      <c r="I85" s="60">
        <v>8662968924</v>
      </c>
      <c r="J85" s="62">
        <v>4685892267</v>
      </c>
      <c r="K85" s="60">
        <v>466565</v>
      </c>
      <c r="L85" s="15">
        <v>41724</v>
      </c>
      <c r="M85" s="60">
        <v>9014390034</v>
      </c>
      <c r="N85" s="62">
        <v>4694632073</v>
      </c>
      <c r="O85" s="60">
        <v>468133</v>
      </c>
      <c r="P85" s="15">
        <v>39361</v>
      </c>
      <c r="Q85" s="60">
        <v>11192456918</v>
      </c>
      <c r="R85" s="62">
        <v>3950881126</v>
      </c>
      <c r="S85" s="60">
        <v>432298</v>
      </c>
      <c r="T85" s="15">
        <v>37391</v>
      </c>
      <c r="U85" s="60">
        <v>10151955837.290001</v>
      </c>
      <c r="V85" s="62">
        <v>4142369510.7800002</v>
      </c>
      <c r="W85" s="60">
        <v>463756</v>
      </c>
      <c r="X85" s="15">
        <v>40191</v>
      </c>
      <c r="Y85" s="60">
        <v>8338655663</v>
      </c>
      <c r="Z85" s="62">
        <v>4713477679</v>
      </c>
      <c r="AA85" s="60">
        <v>445963</v>
      </c>
      <c r="AB85" s="15">
        <v>36731</v>
      </c>
      <c r="AC85" s="60">
        <v>8315095960.5</v>
      </c>
      <c r="AD85" s="62">
        <v>5307846238</v>
      </c>
      <c r="AE85" s="60">
        <v>441192</v>
      </c>
      <c r="AF85" s="15">
        <v>36541</v>
      </c>
      <c r="AG85" s="60">
        <v>8241279306</v>
      </c>
      <c r="AH85" s="62">
        <v>5126080145</v>
      </c>
      <c r="AI85" s="66">
        <v>444430</v>
      </c>
      <c r="AJ85" s="66">
        <v>38560</v>
      </c>
      <c r="AK85" s="67">
        <v>8200624933.5</v>
      </c>
      <c r="AL85" s="67">
        <v>4670003681</v>
      </c>
      <c r="AM85" s="76">
        <v>523354</v>
      </c>
      <c r="AN85" s="15">
        <v>46385</v>
      </c>
      <c r="AO85" s="76">
        <v>10017508899</v>
      </c>
      <c r="AP85" s="62">
        <v>7928170523</v>
      </c>
      <c r="AQ85" s="76">
        <v>539282</v>
      </c>
      <c r="AR85" s="15">
        <v>45489</v>
      </c>
      <c r="AS85" s="76">
        <v>10399763227.709999</v>
      </c>
      <c r="AT85" s="62">
        <v>7020391404.21</v>
      </c>
      <c r="AU85" s="76">
        <v>612701</v>
      </c>
      <c r="AV85" s="15">
        <v>51018</v>
      </c>
      <c r="AW85" s="76">
        <v>13393742138</v>
      </c>
      <c r="AX85" s="62">
        <v>8338695920</v>
      </c>
    </row>
    <row r="86" spans="1:50" x14ac:dyDescent="0.25">
      <c r="A86" s="2"/>
      <c r="B86" s="16" t="s">
        <v>30</v>
      </c>
      <c r="C86" s="60">
        <v>202365</v>
      </c>
      <c r="D86" s="15">
        <v>282910</v>
      </c>
      <c r="E86" s="60">
        <v>4136269876</v>
      </c>
      <c r="F86" s="62">
        <v>15381132106</v>
      </c>
      <c r="G86" s="60">
        <v>257431</v>
      </c>
      <c r="H86" s="15">
        <v>327935</v>
      </c>
      <c r="I86" s="60">
        <v>4679016710</v>
      </c>
      <c r="J86" s="62">
        <v>16265190775</v>
      </c>
      <c r="K86" s="60">
        <v>269542</v>
      </c>
      <c r="L86" s="15">
        <v>340693</v>
      </c>
      <c r="M86" s="60">
        <v>4875161412</v>
      </c>
      <c r="N86" s="62">
        <v>17020387433</v>
      </c>
      <c r="O86" s="60">
        <v>401544</v>
      </c>
      <c r="P86" s="15">
        <v>273426</v>
      </c>
      <c r="Q86" s="60">
        <v>4303247010</v>
      </c>
      <c r="R86" s="62">
        <v>13161514330</v>
      </c>
      <c r="S86" s="60">
        <v>373347</v>
      </c>
      <c r="T86" s="15">
        <v>277394</v>
      </c>
      <c r="U86" s="60">
        <v>4400436244.8199997</v>
      </c>
      <c r="V86" s="62">
        <v>13697480739.41</v>
      </c>
      <c r="W86" s="60">
        <v>420399</v>
      </c>
      <c r="X86" s="15">
        <v>285029</v>
      </c>
      <c r="Y86" s="60">
        <v>4268035163</v>
      </c>
      <c r="Z86" s="62">
        <v>13995984311</v>
      </c>
      <c r="AA86" s="60">
        <v>467374</v>
      </c>
      <c r="AB86" s="15">
        <v>277197</v>
      </c>
      <c r="AC86" s="60">
        <v>3951178207</v>
      </c>
      <c r="AD86" s="62">
        <v>14828667972</v>
      </c>
      <c r="AE86" s="60">
        <v>443422</v>
      </c>
      <c r="AF86" s="15">
        <v>291163</v>
      </c>
      <c r="AG86" s="60">
        <v>6475173108</v>
      </c>
      <c r="AH86" s="62">
        <v>17443622529</v>
      </c>
      <c r="AI86" s="66">
        <v>450779</v>
      </c>
      <c r="AJ86" s="66">
        <v>272642</v>
      </c>
      <c r="AK86" s="67">
        <v>4581726175</v>
      </c>
      <c r="AL86" s="67">
        <v>13913071917</v>
      </c>
      <c r="AM86" s="76">
        <v>596099</v>
      </c>
      <c r="AN86" s="15">
        <v>338112</v>
      </c>
      <c r="AO86" s="76">
        <v>5927128000</v>
      </c>
      <c r="AP86" s="62">
        <v>18407015998</v>
      </c>
      <c r="AQ86" s="76">
        <v>617333</v>
      </c>
      <c r="AR86" s="15">
        <v>339884</v>
      </c>
      <c r="AS86" s="76">
        <v>6010671578.6000004</v>
      </c>
      <c r="AT86" s="62">
        <v>17221568077.84</v>
      </c>
      <c r="AU86" s="76">
        <v>651668</v>
      </c>
      <c r="AV86" s="15">
        <v>360846</v>
      </c>
      <c r="AW86" s="76">
        <v>7163926601</v>
      </c>
      <c r="AX86" s="62">
        <v>19320526181</v>
      </c>
    </row>
    <row r="87" spans="1:50" x14ac:dyDescent="0.25">
      <c r="A87" s="2"/>
      <c r="B87" s="16" t="s">
        <v>31</v>
      </c>
      <c r="C87" s="60">
        <v>398048</v>
      </c>
      <c r="D87" s="15">
        <v>27000</v>
      </c>
      <c r="E87" s="60">
        <v>38257949</v>
      </c>
      <c r="F87" s="62">
        <v>3195791</v>
      </c>
      <c r="G87" s="60">
        <v>424074</v>
      </c>
      <c r="H87" s="15">
        <v>33655</v>
      </c>
      <c r="I87" s="60">
        <v>41435436.240000002</v>
      </c>
      <c r="J87" s="62">
        <v>3613740</v>
      </c>
      <c r="K87" s="60">
        <v>428181</v>
      </c>
      <c r="L87" s="15">
        <v>37328</v>
      </c>
      <c r="M87" s="60">
        <v>39021699.859999999</v>
      </c>
      <c r="N87" s="62">
        <v>4387910</v>
      </c>
      <c r="O87" s="60">
        <v>431165</v>
      </c>
      <c r="P87" s="15">
        <v>35494</v>
      </c>
      <c r="Q87" s="60">
        <v>41447307.039999999</v>
      </c>
      <c r="R87" s="62">
        <v>4401787</v>
      </c>
      <c r="S87" s="60">
        <v>434582</v>
      </c>
      <c r="T87" s="15">
        <v>35468</v>
      </c>
      <c r="U87" s="60">
        <v>41714759.390000001</v>
      </c>
      <c r="V87" s="62">
        <v>4318742</v>
      </c>
      <c r="W87" s="60">
        <v>424647</v>
      </c>
      <c r="X87" s="15">
        <v>35455</v>
      </c>
      <c r="Y87" s="60">
        <v>42612731</v>
      </c>
      <c r="Z87" s="62">
        <v>3869977</v>
      </c>
      <c r="AA87" s="60">
        <v>421143</v>
      </c>
      <c r="AB87" s="15">
        <v>34933</v>
      </c>
      <c r="AC87" s="60">
        <v>41959100.560000002</v>
      </c>
      <c r="AD87" s="62">
        <v>3531508</v>
      </c>
      <c r="AE87" s="60">
        <v>421988</v>
      </c>
      <c r="AF87" s="15">
        <v>34495</v>
      </c>
      <c r="AG87" s="60">
        <v>40643055.850000001</v>
      </c>
      <c r="AH87" s="62">
        <v>3593304</v>
      </c>
      <c r="AI87" s="66">
        <v>414170</v>
      </c>
      <c r="AJ87" s="66">
        <v>35580</v>
      </c>
      <c r="AK87" s="67">
        <v>39462534</v>
      </c>
      <c r="AL87" s="67">
        <v>3647272</v>
      </c>
      <c r="AM87" s="76">
        <v>414198</v>
      </c>
      <c r="AN87" s="15">
        <v>35150</v>
      </c>
      <c r="AO87" s="76">
        <v>40986849.920000002</v>
      </c>
      <c r="AP87" s="62">
        <v>3731829</v>
      </c>
      <c r="AQ87" s="76">
        <v>408711</v>
      </c>
      <c r="AR87" s="15">
        <v>35832</v>
      </c>
      <c r="AS87" s="76">
        <v>42477205.140000001</v>
      </c>
      <c r="AT87" s="62">
        <v>3784698</v>
      </c>
      <c r="AU87" s="76">
        <v>354153</v>
      </c>
      <c r="AV87" s="15">
        <v>36552</v>
      </c>
      <c r="AW87" s="76">
        <v>26745636</v>
      </c>
      <c r="AX87" s="62">
        <v>2913212</v>
      </c>
    </row>
    <row r="88" spans="1:50" ht="15.75" customHeight="1" thickBot="1" x14ac:dyDescent="0.3">
      <c r="A88" s="2"/>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row>
    <row r="89" spans="1:50" ht="15.75" customHeight="1" thickTop="1" x14ac:dyDescent="0.25">
      <c r="A89" s="2"/>
      <c r="B89" s="4"/>
      <c r="C89" s="41"/>
      <c r="D89" s="2"/>
      <c r="E89" s="41"/>
      <c r="F89" s="2"/>
      <c r="G89" s="41"/>
      <c r="H89" s="2"/>
      <c r="I89" s="41"/>
      <c r="J89" s="2"/>
      <c r="K89" s="41"/>
      <c r="L89" s="2"/>
      <c r="M89" s="41"/>
      <c r="N89" s="2"/>
      <c r="O89" s="41"/>
      <c r="P89" s="2"/>
      <c r="Q89" s="41"/>
      <c r="R89" s="2"/>
      <c r="S89" s="41"/>
      <c r="T89" s="2"/>
      <c r="U89" s="41"/>
      <c r="V89" s="2"/>
      <c r="W89" s="41"/>
      <c r="X89" s="2"/>
      <c r="Y89" s="41"/>
      <c r="Z89" s="2"/>
      <c r="AA89" s="41"/>
      <c r="AB89" s="2"/>
      <c r="AC89" s="41"/>
      <c r="AD89" s="2"/>
      <c r="AE89" s="41"/>
      <c r="AF89" s="2"/>
      <c r="AG89" s="41"/>
      <c r="AH89" s="2"/>
      <c r="AI89" s="41"/>
      <c r="AJ89" s="2"/>
      <c r="AK89" s="41"/>
      <c r="AL89" s="2"/>
    </row>
    <row r="90" spans="1:50" x14ac:dyDescent="0.25">
      <c r="A90" s="2"/>
      <c r="B90" s="4"/>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41"/>
      <c r="AF90" s="41"/>
      <c r="AG90" s="41"/>
      <c r="AH90" s="41"/>
      <c r="AI90" s="2"/>
      <c r="AJ90" s="2"/>
      <c r="AK90" s="2"/>
      <c r="AL90" s="2"/>
    </row>
    <row r="91" spans="1:50" x14ac:dyDescent="0.25">
      <c r="A91" s="2"/>
      <c r="B91" s="4"/>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row>
    <row r="92" spans="1:50" x14ac:dyDescent="0.25">
      <c r="A92" s="2"/>
      <c r="B92" s="4"/>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row>
    <row r="93" spans="1:50" x14ac:dyDescent="0.25">
      <c r="A93" s="2"/>
      <c r="B93" s="4"/>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row>
    <row r="94" spans="1:50" x14ac:dyDescent="0.25">
      <c r="A94" s="2"/>
      <c r="B94" s="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1:50" x14ac:dyDescent="0.25">
      <c r="A95" s="2"/>
      <c r="B95" s="4"/>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row>
    <row r="96" spans="1:50" x14ac:dyDescent="0.25">
      <c r="A96" s="2"/>
      <c r="B96" s="4"/>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row>
    <row r="97" spans="1:38" x14ac:dyDescent="0.25">
      <c r="A97" s="2"/>
      <c r="B97" s="4"/>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row>
    <row r="98" spans="1:38" x14ac:dyDescent="0.25">
      <c r="A98" s="2"/>
      <c r="B98" s="4"/>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row>
    <row r="99" spans="1:38" x14ac:dyDescent="0.25">
      <c r="A99" s="2"/>
      <c r="B99" s="4"/>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row>
    <row r="100" spans="1:38" x14ac:dyDescent="0.25">
      <c r="A100" s="2"/>
      <c r="B100" s="4"/>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1:38" x14ac:dyDescent="0.25">
      <c r="A101" s="2"/>
      <c r="B101" s="4"/>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1:38" x14ac:dyDescent="0.25">
      <c r="A102" s="2"/>
      <c r="B102" s="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row>
    <row r="103" spans="1:38" x14ac:dyDescent="0.25">
      <c r="A103" s="2"/>
      <c r="B103" s="4"/>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row>
    <row r="104" spans="1:38" x14ac:dyDescent="0.25">
      <c r="A104" s="2"/>
      <c r="B104" s="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row>
    <row r="105" spans="1:38" x14ac:dyDescent="0.25">
      <c r="A105" s="2"/>
      <c r="B105" s="4"/>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row>
    <row r="106" spans="1:38" x14ac:dyDescent="0.25">
      <c r="A106" s="2"/>
      <c r="B106" s="4"/>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row>
    <row r="107" spans="1:38" x14ac:dyDescent="0.25">
      <c r="A107" s="2"/>
      <c r="B107" s="4"/>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row>
    <row r="108" spans="1:38" x14ac:dyDescent="0.25">
      <c r="A108" s="2"/>
      <c r="B108" s="4"/>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row>
    <row r="109" spans="1:38" x14ac:dyDescent="0.25">
      <c r="A109" s="2"/>
      <c r="B109" s="4"/>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row>
    <row r="110" spans="1:38" x14ac:dyDescent="0.25">
      <c r="A110" s="2"/>
      <c r="B110" s="4"/>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row>
    <row r="111" spans="1:38" x14ac:dyDescent="0.25">
      <c r="A111" s="2"/>
      <c r="B111" s="4"/>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row>
    <row r="112" spans="1:38" x14ac:dyDescent="0.25">
      <c r="A112" s="2"/>
      <c r="B112" s="4"/>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row>
    <row r="113" spans="1:38" x14ac:dyDescent="0.25">
      <c r="A113" s="2"/>
      <c r="B113" s="4"/>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row>
    <row r="114" spans="1:38" x14ac:dyDescent="0.25">
      <c r="A114" s="2"/>
      <c r="B114" s="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row>
    <row r="115" spans="1:38" x14ac:dyDescent="0.25">
      <c r="A115" s="2"/>
      <c r="B115" s="4"/>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row>
    <row r="116" spans="1:38" x14ac:dyDescent="0.25">
      <c r="A116" s="2"/>
      <c r="B116" s="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row>
    <row r="117" spans="1:38" x14ac:dyDescent="0.25">
      <c r="A117" s="2"/>
      <c r="B117" s="4"/>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row>
    <row r="118" spans="1:38" x14ac:dyDescent="0.25">
      <c r="A118" s="2"/>
      <c r="B118" s="4"/>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row>
    <row r="119" spans="1:38" x14ac:dyDescent="0.25">
      <c r="A119" s="2"/>
      <c r="B119" s="4"/>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row>
    <row r="120" spans="1:38" x14ac:dyDescent="0.25">
      <c r="A120" s="2"/>
      <c r="B120" s="4"/>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row>
    <row r="121" spans="1:38" x14ac:dyDescent="0.25">
      <c r="A121" s="2"/>
      <c r="B121" s="4"/>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row>
    <row r="122" spans="1:38" x14ac:dyDescent="0.25">
      <c r="A122" s="2"/>
      <c r="B122" s="4"/>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row>
    <row r="123" spans="1:38" x14ac:dyDescent="0.25">
      <c r="A123" s="2"/>
      <c r="B123" s="4"/>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row>
    <row r="124" spans="1:38" x14ac:dyDescent="0.25">
      <c r="A124" s="2"/>
      <c r="B124" s="4"/>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row>
    <row r="125" spans="1:38" x14ac:dyDescent="0.25">
      <c r="A125" s="2"/>
      <c r="B125" s="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row>
    <row r="126" spans="1:38" x14ac:dyDescent="0.25">
      <c r="A126" s="2"/>
      <c r="B126" s="4"/>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row>
    <row r="127" spans="1:38" x14ac:dyDescent="0.25">
      <c r="A127" s="2"/>
      <c r="B127" s="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row>
    <row r="128" spans="1:38" x14ac:dyDescent="0.25">
      <c r="A128" s="2"/>
      <c r="B128" s="4"/>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row>
    <row r="129" spans="1:38" x14ac:dyDescent="0.25">
      <c r="A129" s="2"/>
      <c r="B129" s="4"/>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row>
    <row r="130" spans="1:38" x14ac:dyDescent="0.25">
      <c r="A130" s="2"/>
      <c r="B130" s="4"/>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row>
    <row r="131" spans="1:38" x14ac:dyDescent="0.25">
      <c r="A131" s="2"/>
      <c r="B131" s="4"/>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row>
    <row r="132" spans="1:38" x14ac:dyDescent="0.25">
      <c r="A132" s="2"/>
      <c r="B132" s="4"/>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row>
    <row r="133" spans="1:38" x14ac:dyDescent="0.25">
      <c r="A133" s="2"/>
      <c r="B133" s="4"/>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row>
    <row r="134" spans="1:38" x14ac:dyDescent="0.25">
      <c r="A134" s="2"/>
      <c r="B134" s="4"/>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row>
    <row r="135" spans="1:38" x14ac:dyDescent="0.25">
      <c r="A135" s="2"/>
      <c r="B135" s="4"/>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row>
    <row r="136" spans="1:38" x14ac:dyDescent="0.25">
      <c r="A136" s="2"/>
      <c r="B136" s="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row>
    <row r="137" spans="1:38" x14ac:dyDescent="0.25">
      <c r="A137" s="2"/>
      <c r="B137" s="4"/>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row>
    <row r="138" spans="1:38" x14ac:dyDescent="0.25">
      <c r="A138" s="2"/>
      <c r="B138" s="4"/>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row>
    <row r="139" spans="1:38" x14ac:dyDescent="0.25">
      <c r="A139" s="2"/>
      <c r="B139" s="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row>
    <row r="140" spans="1:38" x14ac:dyDescent="0.25">
      <c r="A140" s="2"/>
      <c r="B140" s="4"/>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row>
    <row r="141" spans="1:38" x14ac:dyDescent="0.25">
      <c r="A141" s="2"/>
      <c r="B141" s="4"/>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row>
    <row r="142" spans="1:38" x14ac:dyDescent="0.25">
      <c r="A142" s="2"/>
      <c r="B142" s="4"/>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row>
    <row r="143" spans="1:38" x14ac:dyDescent="0.25">
      <c r="A143" s="2"/>
      <c r="B143" s="4"/>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row>
    <row r="144" spans="1:38" x14ac:dyDescent="0.25">
      <c r="A144" s="2"/>
      <c r="B144" s="4"/>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row>
    <row r="145" spans="1:38" x14ac:dyDescent="0.25">
      <c r="A145" s="2"/>
      <c r="B145" s="4"/>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row>
    <row r="146" spans="1:38" x14ac:dyDescent="0.25">
      <c r="A146" s="2"/>
      <c r="B146" s="4"/>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row>
    <row r="147" spans="1:38" x14ac:dyDescent="0.25">
      <c r="A147" s="2"/>
      <c r="B147" s="4"/>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row>
    <row r="148" spans="1:38" x14ac:dyDescent="0.25">
      <c r="A148" s="2"/>
      <c r="B148" s="4"/>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row>
    <row r="149" spans="1:38" x14ac:dyDescent="0.25">
      <c r="A149" s="2"/>
      <c r="B149" s="4"/>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row>
    <row r="150" spans="1:38" x14ac:dyDescent="0.25">
      <c r="A150" s="2"/>
      <c r="B150" s="4"/>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row>
    <row r="151" spans="1:38" x14ac:dyDescent="0.25">
      <c r="A151" s="2"/>
      <c r="B151" s="4"/>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row>
    <row r="152" spans="1:38" x14ac:dyDescent="0.25">
      <c r="A152" s="2"/>
      <c r="B152" s="4"/>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row>
    <row r="153" spans="1:38" x14ac:dyDescent="0.25">
      <c r="A153" s="2"/>
      <c r="B153" s="4"/>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row>
    <row r="154" spans="1:38" x14ac:dyDescent="0.25">
      <c r="A154" s="2"/>
      <c r="B154" s="4"/>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row r="155" spans="1:38" x14ac:dyDescent="0.25">
      <c r="A155" s="2"/>
      <c r="B155" s="4"/>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row>
    <row r="156" spans="1:38" x14ac:dyDescent="0.25">
      <c r="A156" s="2"/>
      <c r="B156" s="4"/>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row>
    <row r="157" spans="1:38" x14ac:dyDescent="0.25">
      <c r="A157" s="2"/>
      <c r="B157" s="4"/>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row>
    <row r="158" spans="1:38" x14ac:dyDescent="0.25">
      <c r="A158" s="2"/>
      <c r="B158" s="4"/>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row>
    <row r="159" spans="1:38" x14ac:dyDescent="0.25">
      <c r="A159" s="2"/>
      <c r="B159" s="4"/>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row>
    <row r="160" spans="1:38" x14ac:dyDescent="0.25">
      <c r="A160" s="2"/>
      <c r="B160" s="4"/>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row>
    <row r="161" spans="1:38" x14ac:dyDescent="0.25">
      <c r="A161" s="2"/>
      <c r="B161" s="4"/>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row>
    <row r="162" spans="1:38" x14ac:dyDescent="0.25">
      <c r="A162" s="2"/>
      <c r="B162" s="4"/>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row>
    <row r="163" spans="1:38" x14ac:dyDescent="0.25">
      <c r="A163" s="2"/>
      <c r="B163" s="4"/>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row>
    <row r="164" spans="1:38" x14ac:dyDescent="0.25">
      <c r="A164" s="2"/>
      <c r="B164" s="4"/>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row>
    <row r="165" spans="1:38" x14ac:dyDescent="0.25">
      <c r="A165" s="2"/>
      <c r="B165" s="4"/>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row>
    <row r="166" spans="1:38" x14ac:dyDescent="0.25">
      <c r="A166" s="2"/>
      <c r="B166" s="4"/>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row>
    <row r="167" spans="1:38" x14ac:dyDescent="0.25">
      <c r="A167" s="2"/>
      <c r="B167" s="4"/>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row>
    <row r="168" spans="1:38" x14ac:dyDescent="0.25">
      <c r="A168" s="2"/>
      <c r="B168" s="4"/>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row>
    <row r="169" spans="1:38" x14ac:dyDescent="0.25">
      <c r="A169" s="2"/>
      <c r="B169" s="4"/>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row>
    <row r="170" spans="1:38" x14ac:dyDescent="0.25">
      <c r="A170" s="2"/>
      <c r="B170" s="4"/>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row>
    <row r="171" spans="1:38" x14ac:dyDescent="0.25">
      <c r="A171" s="2"/>
      <c r="B171" s="4"/>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row>
    <row r="172" spans="1:38" x14ac:dyDescent="0.25">
      <c r="A172" s="2"/>
      <c r="B172" s="4"/>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row>
    <row r="173" spans="1:38" x14ac:dyDescent="0.25">
      <c r="A173" s="2"/>
      <c r="B173" s="4"/>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row>
    <row r="174" spans="1:38" x14ac:dyDescent="0.25">
      <c r="A174" s="2"/>
      <c r="B174" s="4"/>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row>
    <row r="175" spans="1:38" x14ac:dyDescent="0.25">
      <c r="A175" s="2"/>
      <c r="B175" s="4"/>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row>
    <row r="176" spans="1:38" x14ac:dyDescent="0.25">
      <c r="A176" s="2"/>
      <c r="B176" s="4"/>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row>
    <row r="177" spans="1:38" x14ac:dyDescent="0.25">
      <c r="A177" s="2"/>
      <c r="B177" s="4"/>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row>
    <row r="178" spans="1:38" x14ac:dyDescent="0.25">
      <c r="A178" s="2"/>
      <c r="B178" s="4"/>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row>
    <row r="179" spans="1:38" x14ac:dyDescent="0.25">
      <c r="A179" s="2"/>
      <c r="B179" s="4"/>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row>
    <row r="180" spans="1:38" x14ac:dyDescent="0.25">
      <c r="A180" s="2"/>
      <c r="B180" s="4"/>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row>
    <row r="181" spans="1:38" x14ac:dyDescent="0.25">
      <c r="A181" s="2"/>
      <c r="B181" s="4"/>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row>
    <row r="182" spans="1:38" x14ac:dyDescent="0.25">
      <c r="A182" s="2"/>
      <c r="B182" s="4"/>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row>
    <row r="183" spans="1:38" x14ac:dyDescent="0.25">
      <c r="A183" s="2"/>
      <c r="B183" s="4"/>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row>
    <row r="184" spans="1:38" x14ac:dyDescent="0.25">
      <c r="A184" s="2"/>
      <c r="B184" s="4"/>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row>
    <row r="185" spans="1:38" x14ac:dyDescent="0.25">
      <c r="A185" s="2"/>
      <c r="B185" s="4"/>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row>
    <row r="186" spans="1:38" x14ac:dyDescent="0.25">
      <c r="A186" s="2"/>
      <c r="B186" s="4"/>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row>
    <row r="187" spans="1:38" x14ac:dyDescent="0.25">
      <c r="A187" s="2"/>
      <c r="B187" s="4"/>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row>
    <row r="188" spans="1:38" x14ac:dyDescent="0.25">
      <c r="A188" s="2"/>
      <c r="B188" s="4"/>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row>
    <row r="189" spans="1:38" x14ac:dyDescent="0.25">
      <c r="A189" s="2"/>
      <c r="B189" s="4"/>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row>
    <row r="190" spans="1:38" x14ac:dyDescent="0.25">
      <c r="A190" s="2"/>
      <c r="B190" s="4"/>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row>
    <row r="191" spans="1:38" x14ac:dyDescent="0.25">
      <c r="A191" s="2"/>
      <c r="B191" s="4"/>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row>
    <row r="192" spans="1:38" x14ac:dyDescent="0.25">
      <c r="A192" s="2"/>
      <c r="B192" s="4"/>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row>
    <row r="193" spans="1:38" x14ac:dyDescent="0.25">
      <c r="A193" s="2"/>
      <c r="B193" s="4"/>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row>
    <row r="194" spans="1:38" x14ac:dyDescent="0.25">
      <c r="A194" s="2"/>
      <c r="B194" s="4"/>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row>
    <row r="195" spans="1:38" x14ac:dyDescent="0.25">
      <c r="A195" s="2"/>
      <c r="B195" s="4"/>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row>
    <row r="196" spans="1:38" x14ac:dyDescent="0.25">
      <c r="A196" s="2"/>
      <c r="B196" s="4"/>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row>
    <row r="197" spans="1:38" x14ac:dyDescent="0.25">
      <c r="A197" s="2"/>
      <c r="B197" s="4"/>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row>
    <row r="198" spans="1:38" x14ac:dyDescent="0.25">
      <c r="A198" s="2"/>
      <c r="B198" s="4"/>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row>
    <row r="199" spans="1:38" x14ac:dyDescent="0.25">
      <c r="A199" s="2"/>
      <c r="B199" s="4"/>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row>
    <row r="200" spans="1:38" x14ac:dyDescent="0.25">
      <c r="A200" s="2"/>
      <c r="B200" s="4"/>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row>
    <row r="201" spans="1:38" x14ac:dyDescent="0.25">
      <c r="A201" s="2"/>
      <c r="B201" s="4"/>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row>
    <row r="202" spans="1:38" x14ac:dyDescent="0.25">
      <c r="A202" s="2"/>
      <c r="B202" s="4"/>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row>
    <row r="203" spans="1:38" x14ac:dyDescent="0.25">
      <c r="A203" s="2"/>
      <c r="B203" s="4"/>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row>
    <row r="204" spans="1:38" x14ac:dyDescent="0.25">
      <c r="A204" s="2"/>
      <c r="B204" s="4"/>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row>
    <row r="205" spans="1:38" x14ac:dyDescent="0.25">
      <c r="A205" s="2"/>
      <c r="B205" s="4"/>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row>
    <row r="206" spans="1:38" x14ac:dyDescent="0.25">
      <c r="A206" s="2"/>
      <c r="B206" s="4"/>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row>
    <row r="207" spans="1:38" x14ac:dyDescent="0.25">
      <c r="A207" s="2"/>
      <c r="B207" s="4"/>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row>
    <row r="208" spans="1:38" x14ac:dyDescent="0.25">
      <c r="A208" s="2"/>
      <c r="B208" s="4"/>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row>
    <row r="209" spans="1:38" x14ac:dyDescent="0.25">
      <c r="A209" s="2"/>
      <c r="B209" s="4"/>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row>
    <row r="210" spans="1:38" x14ac:dyDescent="0.25">
      <c r="A210" s="2"/>
      <c r="B210" s="4"/>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row>
    <row r="211" spans="1:38" x14ac:dyDescent="0.25">
      <c r="A211" s="2"/>
      <c r="B211" s="4"/>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row>
    <row r="212" spans="1:38" x14ac:dyDescent="0.25">
      <c r="A212" s="2"/>
      <c r="B212" s="4"/>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row>
    <row r="213" spans="1:38" x14ac:dyDescent="0.25">
      <c r="A213" s="2"/>
      <c r="B213" s="4"/>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row>
    <row r="214" spans="1:38" x14ac:dyDescent="0.25">
      <c r="A214" s="2"/>
      <c r="B214" s="4"/>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row>
    <row r="215" spans="1:38" x14ac:dyDescent="0.25">
      <c r="A215" s="2"/>
      <c r="B215" s="4"/>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row>
    <row r="216" spans="1:38" x14ac:dyDescent="0.25">
      <c r="A216" s="2"/>
      <c r="B216" s="4"/>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row>
    <row r="217" spans="1:38" x14ac:dyDescent="0.25">
      <c r="A217" s="2"/>
      <c r="B217" s="4"/>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row>
    <row r="218" spans="1:38" x14ac:dyDescent="0.25">
      <c r="A218" s="2"/>
      <c r="B218" s="4"/>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row>
    <row r="219" spans="1:38" x14ac:dyDescent="0.25">
      <c r="A219" s="2"/>
      <c r="B219" s="4"/>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row>
    <row r="220" spans="1:38" x14ac:dyDescent="0.25">
      <c r="A220" s="2"/>
      <c r="B220" s="4"/>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row>
    <row r="221" spans="1:38" x14ac:dyDescent="0.25">
      <c r="A221" s="2"/>
      <c r="B221" s="4"/>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row>
    <row r="222" spans="1:38" x14ac:dyDescent="0.25">
      <c r="A222" s="2"/>
      <c r="B222" s="4"/>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row>
    <row r="223" spans="1:38" x14ac:dyDescent="0.25">
      <c r="A223" s="2"/>
      <c r="B223" s="4"/>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row>
    <row r="224" spans="1:38" x14ac:dyDescent="0.25">
      <c r="A224" s="2"/>
      <c r="B224" s="4"/>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row>
    <row r="225" spans="1:38" x14ac:dyDescent="0.25">
      <c r="A225" s="2"/>
      <c r="B225" s="4"/>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row>
    <row r="226" spans="1:38" x14ac:dyDescent="0.25">
      <c r="A226" s="2"/>
      <c r="B226" s="4"/>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row>
    <row r="227" spans="1:38" x14ac:dyDescent="0.25">
      <c r="A227" s="2"/>
      <c r="B227" s="4"/>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row>
    <row r="228" spans="1:38" x14ac:dyDescent="0.25">
      <c r="A228" s="2"/>
      <c r="B228" s="4"/>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row>
    <row r="229" spans="1:38" x14ac:dyDescent="0.25">
      <c r="A229" s="2"/>
      <c r="B229" s="4"/>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row>
    <row r="230" spans="1:38" x14ac:dyDescent="0.25">
      <c r="A230" s="2"/>
      <c r="B230" s="4"/>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row>
    <row r="231" spans="1:38" x14ac:dyDescent="0.25">
      <c r="A231" s="2"/>
      <c r="B231" s="4"/>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row>
    <row r="232" spans="1:38" x14ac:dyDescent="0.25">
      <c r="A232" s="2"/>
      <c r="B232" s="4"/>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row>
    <row r="233" spans="1:38" x14ac:dyDescent="0.25">
      <c r="A233" s="2"/>
      <c r="B233" s="4"/>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row>
    <row r="234" spans="1:38" x14ac:dyDescent="0.25">
      <c r="A234" s="2"/>
      <c r="B234" s="4"/>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row>
    <row r="235" spans="1:38" x14ac:dyDescent="0.25">
      <c r="A235" s="2"/>
      <c r="B235" s="4"/>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row>
    <row r="236" spans="1:38" x14ac:dyDescent="0.25">
      <c r="A236" s="2"/>
      <c r="B236" s="4"/>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row>
    <row r="237" spans="1:38" x14ac:dyDescent="0.25">
      <c r="A237" s="2"/>
      <c r="B237" s="4"/>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row>
    <row r="238" spans="1:38" x14ac:dyDescent="0.25">
      <c r="A238" s="2"/>
      <c r="B238" s="4"/>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row>
    <row r="239" spans="1:38" x14ac:dyDescent="0.25">
      <c r="A239" s="2"/>
      <c r="B239" s="4"/>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row>
    <row r="240" spans="1:38" x14ac:dyDescent="0.25">
      <c r="A240" s="2"/>
      <c r="B240" s="4"/>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row>
    <row r="241" spans="1:38" x14ac:dyDescent="0.25">
      <c r="A241" s="2"/>
      <c r="B241" s="4"/>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row>
    <row r="242" spans="1:38" x14ac:dyDescent="0.25">
      <c r="A242" s="2"/>
      <c r="B242" s="4"/>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row>
    <row r="243" spans="1:38" x14ac:dyDescent="0.25">
      <c r="A243" s="2"/>
      <c r="B243" s="4"/>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row>
    <row r="244" spans="1:38" x14ac:dyDescent="0.25">
      <c r="A244" s="2"/>
      <c r="B244" s="4"/>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row>
    <row r="245" spans="1:38" x14ac:dyDescent="0.25">
      <c r="A245" s="2"/>
      <c r="B245" s="4"/>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row>
    <row r="246" spans="1:38" x14ac:dyDescent="0.25">
      <c r="A246" s="2"/>
      <c r="B246" s="4"/>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row>
    <row r="247" spans="1:38" x14ac:dyDescent="0.25">
      <c r="A247" s="2"/>
      <c r="B247" s="4"/>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row>
    <row r="248" spans="1:38" x14ac:dyDescent="0.25">
      <c r="A248" s="2"/>
      <c r="B248" s="4"/>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row>
    <row r="249" spans="1:38" x14ac:dyDescent="0.25">
      <c r="A249" s="2"/>
      <c r="B249" s="4"/>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row>
    <row r="250" spans="1:38" x14ac:dyDescent="0.25">
      <c r="A250" s="2"/>
      <c r="B250" s="4"/>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row>
    <row r="251" spans="1:38" x14ac:dyDescent="0.25">
      <c r="A251" s="2"/>
      <c r="B251" s="4"/>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row>
    <row r="252" spans="1:38" x14ac:dyDescent="0.25">
      <c r="A252" s="2"/>
      <c r="B252" s="4"/>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row>
    <row r="253" spans="1:38" x14ac:dyDescent="0.25">
      <c r="A253" s="2"/>
      <c r="B253" s="4"/>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row>
    <row r="254" spans="1:38" x14ac:dyDescent="0.25">
      <c r="A254" s="2"/>
      <c r="B254" s="4"/>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row>
    <row r="255" spans="1:38" x14ac:dyDescent="0.25">
      <c r="A255" s="2"/>
      <c r="B255" s="4"/>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row>
    <row r="256" spans="1:38" x14ac:dyDescent="0.25">
      <c r="A256" s="2"/>
      <c r="B256" s="4"/>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row>
    <row r="257" spans="1:38" x14ac:dyDescent="0.25">
      <c r="A257" s="2"/>
      <c r="B257" s="4"/>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row>
    <row r="258" spans="1:38" x14ac:dyDescent="0.25">
      <c r="A258" s="2"/>
      <c r="B258" s="4"/>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row>
    <row r="259" spans="1:38" x14ac:dyDescent="0.25">
      <c r="A259" s="2"/>
      <c r="B259" s="4"/>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row>
    <row r="260" spans="1:38" x14ac:dyDescent="0.25">
      <c r="A260" s="2"/>
      <c r="B260" s="4"/>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row>
    <row r="261" spans="1:38" x14ac:dyDescent="0.25">
      <c r="A261" s="2"/>
      <c r="B261" s="4"/>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row>
    <row r="262" spans="1:38" x14ac:dyDescent="0.25">
      <c r="A262" s="2"/>
      <c r="B262" s="4"/>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row>
    <row r="263" spans="1:38" x14ac:dyDescent="0.25">
      <c r="A263" s="2"/>
      <c r="B263" s="4"/>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row>
    <row r="264" spans="1:38" x14ac:dyDescent="0.25">
      <c r="A264" s="2"/>
      <c r="B264" s="4"/>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row>
    <row r="265" spans="1:38" x14ac:dyDescent="0.25">
      <c r="A265" s="2"/>
      <c r="B265" s="4"/>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row>
    <row r="266" spans="1:38" x14ac:dyDescent="0.25">
      <c r="A266" s="2"/>
      <c r="B266" s="4"/>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row>
    <row r="267" spans="1:38" x14ac:dyDescent="0.25">
      <c r="A267" s="2"/>
      <c r="B267" s="4"/>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row>
    <row r="268" spans="1:38" x14ac:dyDescent="0.25">
      <c r="A268" s="2"/>
      <c r="B268" s="4"/>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row>
    <row r="269" spans="1:38" x14ac:dyDescent="0.25">
      <c r="A269" s="2"/>
      <c r="B269" s="4"/>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row>
    <row r="270" spans="1:38" x14ac:dyDescent="0.25">
      <c r="A270" s="2"/>
      <c r="B270" s="4"/>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row>
    <row r="271" spans="1:38" x14ac:dyDescent="0.25">
      <c r="A271" s="2"/>
      <c r="B271" s="4"/>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row>
    <row r="272" spans="1:38" x14ac:dyDescent="0.25">
      <c r="A272" s="2"/>
      <c r="B272" s="4"/>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row>
    <row r="273" spans="1:38" x14ac:dyDescent="0.25">
      <c r="A273" s="2"/>
      <c r="B273" s="4"/>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row>
    <row r="274" spans="1:38" x14ac:dyDescent="0.25">
      <c r="A274" s="2"/>
      <c r="B274" s="4"/>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row>
    <row r="275" spans="1:38" x14ac:dyDescent="0.25">
      <c r="A275" s="2"/>
      <c r="B275" s="4"/>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row>
    <row r="276" spans="1:38" x14ac:dyDescent="0.25">
      <c r="A276" s="2"/>
      <c r="B276" s="4"/>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row>
    <row r="277" spans="1:38" x14ac:dyDescent="0.25">
      <c r="A277" s="2"/>
      <c r="B277" s="4"/>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row>
    <row r="278" spans="1:38" x14ac:dyDescent="0.25">
      <c r="A278" s="2"/>
      <c r="B278" s="4"/>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row>
    <row r="279" spans="1:38" x14ac:dyDescent="0.25">
      <c r="A279" s="2"/>
      <c r="B279" s="4"/>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row>
    <row r="280" spans="1:38" x14ac:dyDescent="0.25">
      <c r="A280" s="2"/>
      <c r="B280" s="4"/>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row>
    <row r="281" spans="1:38" x14ac:dyDescent="0.25">
      <c r="A281" s="2"/>
      <c r="B281" s="4"/>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row>
    <row r="282" spans="1:38" x14ac:dyDescent="0.25">
      <c r="A282" s="2"/>
      <c r="B282" s="4"/>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row>
    <row r="283" spans="1:38" x14ac:dyDescent="0.25">
      <c r="A283" s="2"/>
      <c r="B283" s="4"/>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row>
    <row r="284" spans="1:38" x14ac:dyDescent="0.25">
      <c r="A284" s="2"/>
      <c r="B284" s="4"/>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row>
    <row r="285" spans="1:38" x14ac:dyDescent="0.25">
      <c r="A285" s="2"/>
      <c r="B285" s="4"/>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row>
    <row r="286" spans="1:38" x14ac:dyDescent="0.25">
      <c r="A286" s="2"/>
      <c r="B286" s="4"/>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row>
    <row r="287" spans="1:38" x14ac:dyDescent="0.25">
      <c r="A287" s="2"/>
      <c r="B287" s="4"/>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row>
    <row r="288" spans="1:38" x14ac:dyDescent="0.25">
      <c r="A288" s="2"/>
      <c r="B288" s="4"/>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row>
    <row r="289" spans="1:38" x14ac:dyDescent="0.25">
      <c r="A289" s="2"/>
      <c r="B289" s="4"/>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row>
    <row r="290" spans="1:38" x14ac:dyDescent="0.25">
      <c r="A290" s="2"/>
      <c r="B290" s="4"/>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row>
    <row r="291" spans="1:38" x14ac:dyDescent="0.25">
      <c r="A291" s="2"/>
      <c r="B291" s="4"/>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row>
    <row r="292" spans="1:38" x14ac:dyDescent="0.25">
      <c r="A292" s="2"/>
      <c r="B292" s="4"/>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row>
    <row r="293" spans="1:38" x14ac:dyDescent="0.25">
      <c r="A293" s="2"/>
      <c r="B293" s="4"/>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row>
    <row r="294" spans="1:38" x14ac:dyDescent="0.25">
      <c r="A294" s="2"/>
      <c r="B294" s="4"/>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row>
    <row r="295" spans="1:38" x14ac:dyDescent="0.25">
      <c r="A295" s="2"/>
      <c r="B295" s="4"/>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row>
    <row r="296" spans="1:38" x14ac:dyDescent="0.25">
      <c r="A296" s="2"/>
      <c r="B296" s="4"/>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row>
    <row r="297" spans="1:38" x14ac:dyDescent="0.25">
      <c r="A297" s="2"/>
      <c r="B297" s="4"/>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row>
    <row r="298" spans="1:38" x14ac:dyDescent="0.25">
      <c r="A298" s="2"/>
      <c r="B298" s="4"/>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row>
    <row r="299" spans="1:38" x14ac:dyDescent="0.25">
      <c r="A299" s="2"/>
      <c r="B299" s="4"/>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row>
    <row r="300" spans="1:38" x14ac:dyDescent="0.25">
      <c r="A300" s="2"/>
      <c r="B300" s="4"/>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row>
    <row r="301" spans="1:38" x14ac:dyDescent="0.25">
      <c r="A301" s="2"/>
      <c r="B301" s="4"/>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row>
    <row r="302" spans="1:38" x14ac:dyDescent="0.25">
      <c r="A302" s="2"/>
      <c r="B302" s="4"/>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row>
    <row r="303" spans="1:38" x14ac:dyDescent="0.25">
      <c r="A303" s="2"/>
      <c r="B303" s="4"/>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row>
    <row r="304" spans="1:38" x14ac:dyDescent="0.25">
      <c r="A304" s="2"/>
      <c r="B304" s="4"/>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row>
    <row r="305" spans="1:38" x14ac:dyDescent="0.25">
      <c r="A305" s="2"/>
      <c r="B305" s="4"/>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row>
    <row r="306" spans="1:38" x14ac:dyDescent="0.25">
      <c r="A306" s="2"/>
      <c r="B306" s="4"/>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row>
    <row r="307" spans="1:38" x14ac:dyDescent="0.25">
      <c r="A307" s="2"/>
      <c r="B307" s="4"/>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row>
    <row r="308" spans="1:38" x14ac:dyDescent="0.25">
      <c r="A308" s="2"/>
      <c r="B308" s="4"/>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row>
    <row r="309" spans="1:38" x14ac:dyDescent="0.25">
      <c r="A309" s="2"/>
      <c r="B309" s="4"/>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row>
    <row r="310" spans="1:38" x14ac:dyDescent="0.25">
      <c r="A310" s="2"/>
      <c r="B310" s="4"/>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row>
    <row r="311" spans="1:38" x14ac:dyDescent="0.25">
      <c r="A311" s="2"/>
      <c r="B311" s="4"/>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row>
    <row r="312" spans="1:38" x14ac:dyDescent="0.25">
      <c r="A312" s="2"/>
      <c r="B312" s="4"/>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row>
    <row r="313" spans="1:38" x14ac:dyDescent="0.25">
      <c r="A313" s="2"/>
      <c r="B313" s="4"/>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row>
    <row r="314" spans="1:38" x14ac:dyDescent="0.25">
      <c r="A314" s="2"/>
      <c r="B314" s="4"/>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row>
    <row r="315" spans="1:38" x14ac:dyDescent="0.25">
      <c r="A315" s="2"/>
      <c r="B315" s="4"/>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row>
    <row r="316" spans="1:38" x14ac:dyDescent="0.25">
      <c r="A316" s="2"/>
      <c r="B316" s="4"/>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row>
    <row r="317" spans="1:38" x14ac:dyDescent="0.25">
      <c r="A317" s="2"/>
      <c r="B317" s="4"/>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row>
    <row r="318" spans="1:38" x14ac:dyDescent="0.25">
      <c r="A318" s="2"/>
      <c r="B318" s="4"/>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row>
    <row r="319" spans="1:38" x14ac:dyDescent="0.25">
      <c r="A319" s="2"/>
      <c r="B319" s="4"/>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row>
    <row r="320" spans="1:38" x14ac:dyDescent="0.25">
      <c r="A320" s="2"/>
      <c r="B320" s="4"/>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row>
    <row r="321" spans="1:38" x14ac:dyDescent="0.25">
      <c r="A321" s="2"/>
      <c r="B321" s="4"/>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row>
    <row r="322" spans="1:38" x14ac:dyDescent="0.25">
      <c r="A322" s="2"/>
      <c r="B322" s="4"/>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row>
    <row r="323" spans="1:38" x14ac:dyDescent="0.25">
      <c r="A323" s="2"/>
      <c r="B323" s="4"/>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row>
    <row r="324" spans="1:38" x14ac:dyDescent="0.25">
      <c r="A324" s="2"/>
      <c r="B324" s="4"/>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row>
    <row r="325" spans="1:38" x14ac:dyDescent="0.25">
      <c r="A325" s="2"/>
      <c r="B325" s="4"/>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row>
    <row r="326" spans="1:38" x14ac:dyDescent="0.25">
      <c r="A326" s="2"/>
      <c r="B326" s="4"/>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row>
    <row r="327" spans="1:38" x14ac:dyDescent="0.25">
      <c r="A327" s="2"/>
      <c r="B327" s="4"/>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row>
    <row r="328" spans="1:38" x14ac:dyDescent="0.25">
      <c r="A328" s="2"/>
      <c r="B328" s="4"/>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row>
    <row r="329" spans="1:38" x14ac:dyDescent="0.25">
      <c r="A329" s="2"/>
      <c r="B329" s="4"/>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row>
    <row r="330" spans="1:38" x14ac:dyDescent="0.25">
      <c r="A330" s="2"/>
      <c r="B330" s="4"/>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row>
    <row r="331" spans="1:38" x14ac:dyDescent="0.25">
      <c r="A331" s="2"/>
      <c r="B331" s="4"/>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row>
    <row r="332" spans="1:38" x14ac:dyDescent="0.25">
      <c r="A332" s="2"/>
      <c r="B332" s="4"/>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row>
    <row r="333" spans="1:38" x14ac:dyDescent="0.25">
      <c r="A333" s="2"/>
      <c r="B333" s="4"/>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row>
    <row r="334" spans="1:38" x14ac:dyDescent="0.25">
      <c r="A334" s="2"/>
      <c r="B334" s="4"/>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row>
    <row r="335" spans="1:38" x14ac:dyDescent="0.25">
      <c r="A335" s="2"/>
      <c r="B335" s="4"/>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row>
    <row r="336" spans="1:38" x14ac:dyDescent="0.25">
      <c r="A336" s="2"/>
      <c r="B336" s="4"/>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row>
    <row r="337" spans="1:38" x14ac:dyDescent="0.25">
      <c r="A337" s="2"/>
      <c r="B337" s="4"/>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row>
    <row r="338" spans="1:38" x14ac:dyDescent="0.25">
      <c r="A338" s="2"/>
      <c r="B338" s="4"/>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row>
    <row r="339" spans="1:38" x14ac:dyDescent="0.25">
      <c r="A339" s="2"/>
      <c r="B339" s="4"/>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row>
    <row r="340" spans="1:38" x14ac:dyDescent="0.25">
      <c r="A340" s="2"/>
      <c r="B340" s="4"/>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row>
    <row r="341" spans="1:38" x14ac:dyDescent="0.25">
      <c r="A341" s="2"/>
      <c r="B341" s="4"/>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row>
    <row r="342" spans="1:38" x14ac:dyDescent="0.25">
      <c r="A342" s="2"/>
      <c r="B342" s="4"/>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row>
    <row r="343" spans="1:38" x14ac:dyDescent="0.25">
      <c r="A343" s="2"/>
      <c r="B343" s="4"/>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row>
    <row r="344" spans="1:38" x14ac:dyDescent="0.25">
      <c r="A344" s="2"/>
      <c r="B344" s="4"/>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row>
    <row r="345" spans="1:38" x14ac:dyDescent="0.25">
      <c r="A345" s="2"/>
      <c r="B345" s="4"/>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row>
    <row r="346" spans="1:38" x14ac:dyDescent="0.25">
      <c r="A346" s="2"/>
      <c r="B346" s="4"/>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row>
    <row r="347" spans="1:38" x14ac:dyDescent="0.25">
      <c r="A347" s="2"/>
      <c r="B347" s="4"/>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row>
    <row r="348" spans="1:38" x14ac:dyDescent="0.25">
      <c r="A348" s="2"/>
      <c r="B348" s="4"/>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row>
    <row r="349" spans="1:38" x14ac:dyDescent="0.25">
      <c r="A349" s="2"/>
      <c r="B349" s="4"/>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row>
    <row r="350" spans="1:38" x14ac:dyDescent="0.25">
      <c r="A350" s="2"/>
      <c r="B350" s="4"/>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row>
    <row r="351" spans="1:38" x14ac:dyDescent="0.25">
      <c r="A351" s="2"/>
      <c r="B351" s="4"/>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row>
    <row r="352" spans="1:38" x14ac:dyDescent="0.25">
      <c r="A352" s="2"/>
      <c r="B352" s="4"/>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row>
    <row r="353" spans="1:38" x14ac:dyDescent="0.25">
      <c r="A353" s="2"/>
      <c r="B353" s="4"/>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row>
    <row r="354" spans="1:38" x14ac:dyDescent="0.25">
      <c r="A354" s="2"/>
      <c r="B354" s="4"/>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row>
    <row r="355" spans="1:38" x14ac:dyDescent="0.25">
      <c r="A355" s="2"/>
      <c r="B355" s="4"/>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row>
    <row r="356" spans="1:38" x14ac:dyDescent="0.25">
      <c r="A356" s="2"/>
      <c r="B356" s="4"/>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row>
    <row r="357" spans="1:38" x14ac:dyDescent="0.25">
      <c r="A357" s="2"/>
      <c r="B357" s="4"/>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row>
    <row r="358" spans="1:38" x14ac:dyDescent="0.25">
      <c r="A358" s="2"/>
      <c r="B358" s="4"/>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row>
    <row r="359" spans="1:38" x14ac:dyDescent="0.25">
      <c r="A359" s="2"/>
      <c r="B359" s="4"/>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row>
    <row r="360" spans="1:38" x14ac:dyDescent="0.25">
      <c r="A360" s="2"/>
      <c r="B360" s="4"/>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row>
    <row r="361" spans="1:38" x14ac:dyDescent="0.25">
      <c r="A361" s="2"/>
      <c r="B361" s="4"/>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row>
    <row r="362" spans="1:38" x14ac:dyDescent="0.25">
      <c r="A362" s="2"/>
      <c r="B362" s="4"/>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row>
    <row r="363" spans="1:38" x14ac:dyDescent="0.25">
      <c r="A363" s="2"/>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row>
    <row r="364" spans="1:38" x14ac:dyDescent="0.25">
      <c r="A364" s="2"/>
      <c r="B364" s="4"/>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row>
    <row r="365" spans="1:38" x14ac:dyDescent="0.25">
      <c r="A365" s="2"/>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row>
    <row r="366" spans="1:38" x14ac:dyDescent="0.25">
      <c r="A366" s="2"/>
      <c r="B366" s="4"/>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row>
    <row r="367" spans="1:38" x14ac:dyDescent="0.25">
      <c r="A367" s="2"/>
      <c r="B367" s="4"/>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row>
    <row r="368" spans="1:38" x14ac:dyDescent="0.25">
      <c r="A368" s="2"/>
      <c r="B368" s="4"/>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row>
    <row r="369" spans="1:38" x14ac:dyDescent="0.25">
      <c r="A369" s="2"/>
      <c r="B369" s="4"/>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row>
    <row r="370" spans="1:38" x14ac:dyDescent="0.25">
      <c r="A370" s="2"/>
      <c r="B370" s="4"/>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row>
    <row r="371" spans="1:38" x14ac:dyDescent="0.25">
      <c r="A371" s="2"/>
      <c r="B371" s="4"/>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row>
    <row r="372" spans="1:38" x14ac:dyDescent="0.25">
      <c r="A372" s="2"/>
      <c r="B372" s="4"/>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row>
    <row r="373" spans="1:38" x14ac:dyDescent="0.25">
      <c r="A373" s="2"/>
      <c r="B373" s="4"/>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row>
    <row r="374" spans="1:38" x14ac:dyDescent="0.25">
      <c r="A374" s="2"/>
      <c r="B374" s="4"/>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row>
    <row r="375" spans="1:38" x14ac:dyDescent="0.25">
      <c r="A375" s="2"/>
      <c r="B375" s="4"/>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row>
    <row r="376" spans="1:38" x14ac:dyDescent="0.25">
      <c r="A376" s="2"/>
      <c r="B376" s="4"/>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row>
    <row r="377" spans="1:38" x14ac:dyDescent="0.25">
      <c r="A377" s="2"/>
      <c r="B377" s="4"/>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row>
    <row r="378" spans="1:38" x14ac:dyDescent="0.25">
      <c r="A378" s="2"/>
      <c r="B378" s="4"/>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row>
    <row r="379" spans="1:38" x14ac:dyDescent="0.25">
      <c r="A379" s="2"/>
      <c r="B379" s="4"/>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row>
    <row r="380" spans="1:38" x14ac:dyDescent="0.25">
      <c r="A380" s="2"/>
      <c r="B380" s="4"/>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row>
    <row r="381" spans="1:38" x14ac:dyDescent="0.25">
      <c r="A381" s="2"/>
      <c r="B381" s="4"/>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row>
    <row r="382" spans="1:38" x14ac:dyDescent="0.25">
      <c r="A382" s="2"/>
      <c r="B382" s="4"/>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row>
    <row r="383" spans="1:38" x14ac:dyDescent="0.25">
      <c r="A383" s="2"/>
      <c r="B383" s="4"/>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row>
    <row r="384" spans="1:38" x14ac:dyDescent="0.25">
      <c r="A384" s="2"/>
      <c r="B384" s="4"/>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row>
    <row r="385" spans="1:38" x14ac:dyDescent="0.25">
      <c r="A385" s="2"/>
      <c r="B385" s="4"/>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row>
    <row r="386" spans="1:38" x14ac:dyDescent="0.25">
      <c r="A386" s="2"/>
      <c r="B386" s="4"/>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row>
    <row r="387" spans="1:38" x14ac:dyDescent="0.25">
      <c r="A387" s="2"/>
      <c r="B387" s="4"/>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row>
    <row r="388" spans="1:38" x14ac:dyDescent="0.25">
      <c r="A388" s="2"/>
      <c r="B388" s="4"/>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row>
    <row r="389" spans="1:38" x14ac:dyDescent="0.25">
      <c r="A389" s="2"/>
      <c r="B389" s="4"/>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row>
    <row r="390" spans="1:38" x14ac:dyDescent="0.25">
      <c r="A390" s="2"/>
      <c r="B390" s="4"/>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row>
    <row r="391" spans="1:38" x14ac:dyDescent="0.25">
      <c r="A391" s="2"/>
      <c r="B391" s="4"/>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row>
    <row r="392" spans="1:38" x14ac:dyDescent="0.25">
      <c r="A392" s="2"/>
      <c r="B392" s="4"/>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row>
    <row r="393" spans="1:38" x14ac:dyDescent="0.25">
      <c r="A393" s="2"/>
      <c r="B393" s="4"/>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row>
    <row r="394" spans="1:38" x14ac:dyDescent="0.25">
      <c r="A394" s="2"/>
      <c r="B394" s="4"/>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row>
    <row r="395" spans="1:38" x14ac:dyDescent="0.25">
      <c r="A395" s="2"/>
      <c r="B395" s="4"/>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row>
    <row r="396" spans="1:38" x14ac:dyDescent="0.25">
      <c r="A396" s="2"/>
      <c r="B396" s="4"/>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row>
    <row r="397" spans="1:38" x14ac:dyDescent="0.25">
      <c r="A397" s="2"/>
      <c r="B397" s="4"/>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row>
    <row r="398" spans="1:38" x14ac:dyDescent="0.25">
      <c r="A398" s="2"/>
      <c r="B398" s="4"/>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row>
    <row r="399" spans="1:38" x14ac:dyDescent="0.25">
      <c r="A399" s="2"/>
      <c r="B399" s="4"/>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row>
    <row r="400" spans="1:38" x14ac:dyDescent="0.25">
      <c r="A400" s="2"/>
      <c r="B400" s="4"/>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row>
    <row r="401" spans="1:38" x14ac:dyDescent="0.25">
      <c r="A401" s="2"/>
      <c r="B401" s="4"/>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row>
    <row r="402" spans="1:38" x14ac:dyDescent="0.25">
      <c r="A402" s="2"/>
      <c r="B402" s="4"/>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row>
    <row r="403" spans="1:38" x14ac:dyDescent="0.25">
      <c r="A403" s="2"/>
      <c r="B403" s="4"/>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row>
    <row r="404" spans="1:38" x14ac:dyDescent="0.25">
      <c r="A404" s="2"/>
      <c r="B404" s="4"/>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row>
    <row r="405" spans="1:38" x14ac:dyDescent="0.25">
      <c r="A405" s="2"/>
      <c r="B405" s="4"/>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row>
    <row r="406" spans="1:38" x14ac:dyDescent="0.25">
      <c r="A406" s="2"/>
      <c r="B406" s="4"/>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row>
    <row r="407" spans="1:38" x14ac:dyDescent="0.25">
      <c r="A407" s="2"/>
      <c r="B407" s="4"/>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row>
    <row r="408" spans="1:38" x14ac:dyDescent="0.25">
      <c r="A408" s="2"/>
      <c r="B408" s="4"/>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row>
    <row r="409" spans="1:38" x14ac:dyDescent="0.25">
      <c r="A409" s="2"/>
      <c r="B409" s="4"/>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row>
    <row r="410" spans="1:38" x14ac:dyDescent="0.25">
      <c r="A410" s="2"/>
      <c r="B410" s="4"/>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row>
    <row r="411" spans="1:38" x14ac:dyDescent="0.25">
      <c r="A411" s="2"/>
      <c r="B411" s="4"/>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row>
    <row r="412" spans="1:38" x14ac:dyDescent="0.25">
      <c r="A412" s="2"/>
      <c r="B412" s="4"/>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row>
    <row r="413" spans="1:38" x14ac:dyDescent="0.25">
      <c r="A413" s="2"/>
      <c r="B413" s="4"/>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row>
    <row r="414" spans="1:38" x14ac:dyDescent="0.25">
      <c r="A414" s="2"/>
      <c r="B414" s="4"/>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row>
    <row r="415" spans="1:38" x14ac:dyDescent="0.25">
      <c r="A415" s="2"/>
      <c r="B415" s="4"/>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row>
    <row r="416" spans="1:38" x14ac:dyDescent="0.25">
      <c r="A416" s="2"/>
      <c r="B416" s="4"/>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row>
    <row r="417" spans="1:38" x14ac:dyDescent="0.25">
      <c r="A417" s="2"/>
      <c r="B417" s="4"/>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row>
    <row r="418" spans="1:38" x14ac:dyDescent="0.25">
      <c r="A418" s="2"/>
      <c r="B418" s="4"/>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row>
    <row r="419" spans="1:38" x14ac:dyDescent="0.25">
      <c r="A419" s="2"/>
      <c r="B419" s="4"/>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row>
    <row r="420" spans="1:38" x14ac:dyDescent="0.25">
      <c r="A420" s="2"/>
      <c r="B420" s="4"/>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row>
    <row r="421" spans="1:38" x14ac:dyDescent="0.25">
      <c r="A421" s="2"/>
      <c r="B421" s="4"/>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row>
    <row r="422" spans="1:38" x14ac:dyDescent="0.25">
      <c r="A422" s="2"/>
      <c r="B422" s="4"/>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row>
    <row r="423" spans="1:38" x14ac:dyDescent="0.25">
      <c r="A423" s="2"/>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row>
    <row r="424" spans="1:38" x14ac:dyDescent="0.25">
      <c r="A424" s="2"/>
      <c r="B424" s="4"/>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row>
    <row r="425" spans="1:38" x14ac:dyDescent="0.25">
      <c r="A425" s="2"/>
      <c r="B425" s="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row>
    <row r="426" spans="1:38" x14ac:dyDescent="0.25">
      <c r="A426" s="2"/>
      <c r="B426" s="4"/>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row>
    <row r="427" spans="1:38" x14ac:dyDescent="0.25">
      <c r="A427" s="2"/>
      <c r="B427" s="4"/>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row>
    <row r="428" spans="1:38" x14ac:dyDescent="0.25">
      <c r="A428" s="2"/>
      <c r="B428" s="4"/>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row>
    <row r="429" spans="1:38" x14ac:dyDescent="0.25">
      <c r="A429" s="2"/>
      <c r="B429" s="4"/>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row>
    <row r="430" spans="1:38" x14ac:dyDescent="0.25">
      <c r="A430" s="2"/>
      <c r="B430" s="4"/>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row>
    <row r="431" spans="1:38" x14ac:dyDescent="0.25">
      <c r="A431" s="2"/>
      <c r="B431" s="4"/>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row>
    <row r="432" spans="1:38" x14ac:dyDescent="0.25">
      <c r="A432" s="2"/>
      <c r="B432" s="4"/>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row>
    <row r="433" spans="1:38" x14ac:dyDescent="0.25">
      <c r="A433" s="2"/>
      <c r="B433" s="4"/>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row>
    <row r="434" spans="1:38" x14ac:dyDescent="0.25">
      <c r="A434" s="2"/>
      <c r="B434" s="4"/>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row>
    <row r="435" spans="1:38" x14ac:dyDescent="0.25">
      <c r="A435" s="2"/>
      <c r="B435" s="4"/>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row>
    <row r="436" spans="1:38" x14ac:dyDescent="0.25">
      <c r="A436" s="2"/>
      <c r="B436" s="4"/>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row>
    <row r="437" spans="1:38" x14ac:dyDescent="0.25">
      <c r="A437" s="2"/>
      <c r="B437" s="4"/>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row>
    <row r="438" spans="1:38" x14ac:dyDescent="0.25">
      <c r="A438" s="2"/>
      <c r="B438" s="4"/>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row>
    <row r="439" spans="1:38" x14ac:dyDescent="0.25">
      <c r="A439" s="2"/>
      <c r="B439" s="4"/>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row>
    <row r="440" spans="1:38" x14ac:dyDescent="0.25">
      <c r="A440" s="2"/>
      <c r="B440" s="4"/>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row>
    <row r="441" spans="1:38" x14ac:dyDescent="0.25">
      <c r="A441" s="2"/>
      <c r="B441" s="4"/>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row>
    <row r="442" spans="1:38" x14ac:dyDescent="0.25">
      <c r="A442" s="2"/>
      <c r="B442" s="4"/>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row>
    <row r="443" spans="1:38" x14ac:dyDescent="0.25">
      <c r="A443" s="2"/>
      <c r="B443" s="4"/>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row>
    <row r="444" spans="1:38" x14ac:dyDescent="0.25">
      <c r="A444" s="2"/>
      <c r="B444" s="4"/>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row>
    <row r="445" spans="1:38" x14ac:dyDescent="0.25">
      <c r="A445" s="2"/>
      <c r="B445" s="4"/>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row>
    <row r="446" spans="1:38" x14ac:dyDescent="0.25">
      <c r="A446" s="2"/>
      <c r="B446" s="4"/>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row>
    <row r="447" spans="1:38" x14ac:dyDescent="0.25">
      <c r="A447" s="2"/>
      <c r="B447" s="4"/>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row>
    <row r="448" spans="1:38" x14ac:dyDescent="0.25">
      <c r="A448" s="2"/>
      <c r="B448" s="4"/>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row>
    <row r="449" spans="1:38" x14ac:dyDescent="0.25">
      <c r="A449" s="2"/>
      <c r="B449" s="4"/>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row>
    <row r="450" spans="1:38" x14ac:dyDescent="0.25">
      <c r="A450" s="2"/>
      <c r="B450" s="4"/>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row>
    <row r="451" spans="1:38" x14ac:dyDescent="0.25">
      <c r="A451" s="2"/>
      <c r="B451" s="4"/>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row>
    <row r="452" spans="1:38" x14ac:dyDescent="0.25">
      <c r="A452" s="2"/>
      <c r="B452" s="4"/>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row>
    <row r="453" spans="1:38" x14ac:dyDescent="0.25">
      <c r="A453" s="2"/>
      <c r="B453" s="4"/>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row>
    <row r="454" spans="1:38" x14ac:dyDescent="0.25">
      <c r="A454" s="2"/>
      <c r="B454" s="4"/>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row>
    <row r="455" spans="1:38" x14ac:dyDescent="0.25">
      <c r="A455" s="2"/>
      <c r="B455" s="4"/>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row>
    <row r="456" spans="1:38" x14ac:dyDescent="0.25">
      <c r="A456" s="2"/>
      <c r="B456" s="4"/>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row>
    <row r="457" spans="1:38" x14ac:dyDescent="0.25">
      <c r="A457" s="2"/>
      <c r="B457" s="4"/>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row>
    <row r="458" spans="1:38" x14ac:dyDescent="0.25">
      <c r="A458" s="2"/>
      <c r="B458" s="4"/>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row>
    <row r="459" spans="1:38" x14ac:dyDescent="0.25">
      <c r="A459" s="2"/>
      <c r="B459" s="4"/>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row>
    <row r="460" spans="1:38" x14ac:dyDescent="0.25">
      <c r="A460" s="2"/>
      <c r="B460" s="4"/>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row>
    <row r="461" spans="1:38" x14ac:dyDescent="0.25">
      <c r="A461" s="2"/>
      <c r="B461" s="4"/>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row>
    <row r="462" spans="1:38" x14ac:dyDescent="0.25">
      <c r="A462" s="2"/>
      <c r="B462" s="4"/>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row>
    <row r="463" spans="1:38" x14ac:dyDescent="0.25">
      <c r="A463" s="2"/>
      <c r="B463" s="4"/>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row>
    <row r="464" spans="1:38" x14ac:dyDescent="0.25">
      <c r="A464" s="2"/>
      <c r="B464" s="4"/>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row>
    <row r="465" spans="1:38" x14ac:dyDescent="0.25">
      <c r="A465" s="2"/>
      <c r="B465" s="4"/>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row>
    <row r="466" spans="1:38" x14ac:dyDescent="0.25">
      <c r="A466" s="2"/>
      <c r="B466" s="4"/>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row>
    <row r="467" spans="1:38" x14ac:dyDescent="0.25">
      <c r="A467" s="2"/>
      <c r="B467" s="4"/>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row>
    <row r="468" spans="1:38" x14ac:dyDescent="0.25">
      <c r="A468" s="2"/>
      <c r="B468" s="4"/>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row>
    <row r="469" spans="1:38" x14ac:dyDescent="0.25">
      <c r="A469" s="2"/>
      <c r="B469" s="4"/>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row>
    <row r="470" spans="1:38" x14ac:dyDescent="0.25">
      <c r="A470" s="2"/>
      <c r="B470" s="4"/>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row>
    <row r="471" spans="1:38" x14ac:dyDescent="0.25">
      <c r="A471" s="2"/>
      <c r="B471" s="4"/>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row>
    <row r="472" spans="1:38" x14ac:dyDescent="0.25">
      <c r="A472" s="2"/>
      <c r="B472" s="4"/>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row>
    <row r="473" spans="1:38" x14ac:dyDescent="0.25">
      <c r="A473" s="2"/>
      <c r="B473" s="4"/>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row>
    <row r="474" spans="1:38" x14ac:dyDescent="0.25">
      <c r="A474" s="2"/>
      <c r="B474" s="4"/>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row>
    <row r="475" spans="1:38" x14ac:dyDescent="0.25">
      <c r="A475" s="2"/>
      <c r="B475" s="4"/>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row>
    <row r="476" spans="1:38" x14ac:dyDescent="0.25">
      <c r="A476" s="2"/>
      <c r="B476" s="4"/>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row>
    <row r="477" spans="1:38" x14ac:dyDescent="0.25">
      <c r="A477" s="2"/>
      <c r="B477" s="4"/>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row>
    <row r="478" spans="1:38" x14ac:dyDescent="0.25">
      <c r="A478" s="2"/>
      <c r="B478" s="4"/>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row>
    <row r="479" spans="1:38" x14ac:dyDescent="0.25">
      <c r="A479" s="2"/>
      <c r="B479" s="4"/>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row>
    <row r="480" spans="1:38" x14ac:dyDescent="0.25">
      <c r="A480" s="2"/>
      <c r="B480" s="4"/>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row>
    <row r="481" spans="1:38" x14ac:dyDescent="0.25">
      <c r="A481" s="2"/>
      <c r="B481" s="4"/>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row>
    <row r="482" spans="1:38" x14ac:dyDescent="0.25">
      <c r="A482" s="2"/>
      <c r="B482" s="4"/>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row>
    <row r="483" spans="1:38" x14ac:dyDescent="0.25">
      <c r="A483" s="2"/>
      <c r="B483" s="4"/>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row>
    <row r="484" spans="1:38" x14ac:dyDescent="0.25">
      <c r="A484" s="2"/>
      <c r="B484" s="4"/>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row>
    <row r="485" spans="1:38" x14ac:dyDescent="0.25">
      <c r="A485" s="2"/>
      <c r="B485" s="4"/>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row>
    <row r="486" spans="1:38" x14ac:dyDescent="0.25">
      <c r="A486" s="2"/>
      <c r="B486" s="4"/>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row>
    <row r="487" spans="1:38" x14ac:dyDescent="0.25">
      <c r="A487" s="2"/>
      <c r="B487" s="4"/>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row>
    <row r="488" spans="1:38" x14ac:dyDescent="0.25">
      <c r="A488" s="2"/>
      <c r="B488" s="4"/>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row>
    <row r="489" spans="1:38" x14ac:dyDescent="0.25">
      <c r="A489" s="2"/>
      <c r="B489" s="4"/>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row>
    <row r="490" spans="1:38" x14ac:dyDescent="0.25">
      <c r="A490" s="2"/>
      <c r="B490" s="4"/>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row>
    <row r="491" spans="1:38" x14ac:dyDescent="0.25">
      <c r="A491" s="2"/>
      <c r="B491" s="4"/>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row>
    <row r="492" spans="1:38" x14ac:dyDescent="0.25">
      <c r="A492" s="2"/>
      <c r="B492" s="4"/>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row>
    <row r="493" spans="1:38" x14ac:dyDescent="0.25">
      <c r="A493" s="2"/>
      <c r="B493" s="4"/>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row>
    <row r="494" spans="1:38" x14ac:dyDescent="0.25">
      <c r="A494" s="2"/>
      <c r="B494" s="4"/>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row>
    <row r="495" spans="1:38" x14ac:dyDescent="0.25">
      <c r="A495" s="2"/>
      <c r="B495" s="4"/>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row>
    <row r="496" spans="1:38" x14ac:dyDescent="0.25">
      <c r="A496" s="2"/>
      <c r="B496" s="4"/>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row>
    <row r="497" spans="1:38" x14ac:dyDescent="0.25">
      <c r="A497" s="2"/>
      <c r="B497" s="4"/>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row>
    <row r="498" spans="1:38" x14ac:dyDescent="0.25">
      <c r="A498" s="2"/>
      <c r="B498" s="4"/>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row>
    <row r="499" spans="1:38" x14ac:dyDescent="0.25">
      <c r="A499" s="2"/>
      <c r="B499" s="4"/>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row>
    <row r="500" spans="1:38" x14ac:dyDescent="0.25">
      <c r="A500" s="2"/>
      <c r="B500" s="4"/>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row>
    <row r="501" spans="1:38" x14ac:dyDescent="0.25">
      <c r="A501" s="2"/>
      <c r="B501" s="4"/>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row>
    <row r="502" spans="1:38" x14ac:dyDescent="0.25">
      <c r="A502" s="2"/>
      <c r="B502" s="4"/>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row>
    <row r="503" spans="1:38" x14ac:dyDescent="0.25">
      <c r="A503" s="2"/>
      <c r="B503" s="4"/>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row>
    <row r="504" spans="1:38" x14ac:dyDescent="0.25">
      <c r="A504" s="2"/>
      <c r="B504" s="4"/>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row>
    <row r="505" spans="1:38" x14ac:dyDescent="0.25">
      <c r="A505" s="2"/>
      <c r="B505" s="4"/>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row>
    <row r="506" spans="1:38" x14ac:dyDescent="0.25">
      <c r="A506" s="2"/>
      <c r="B506" s="4"/>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row>
    <row r="507" spans="1:38" x14ac:dyDescent="0.25">
      <c r="A507" s="2"/>
      <c r="B507" s="4"/>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row>
    <row r="508" spans="1:38" x14ac:dyDescent="0.25">
      <c r="A508" s="2"/>
      <c r="B508" s="4"/>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row>
    <row r="509" spans="1:38" x14ac:dyDescent="0.25">
      <c r="A509" s="2"/>
      <c r="B509" s="4"/>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row>
    <row r="510" spans="1:38" x14ac:dyDescent="0.25">
      <c r="A510" s="2"/>
      <c r="B510" s="4"/>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row>
    <row r="511" spans="1:38" x14ac:dyDescent="0.25">
      <c r="A511" s="2"/>
      <c r="B511" s="4"/>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row>
    <row r="512" spans="1:38" x14ac:dyDescent="0.25">
      <c r="A512" s="2"/>
      <c r="B512" s="4"/>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row>
    <row r="513" spans="1:38" x14ac:dyDescent="0.25">
      <c r="A513" s="2"/>
      <c r="B513" s="4"/>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row>
    <row r="514" spans="1:38" x14ac:dyDescent="0.25">
      <c r="A514" s="2"/>
      <c r="B514" s="4"/>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row>
    <row r="515" spans="1:38" x14ac:dyDescent="0.25">
      <c r="A515" s="2"/>
      <c r="B515" s="4"/>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row>
    <row r="516" spans="1:38" x14ac:dyDescent="0.25">
      <c r="A516" s="2"/>
      <c r="B516" s="4"/>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row>
    <row r="517" spans="1:38" x14ac:dyDescent="0.25">
      <c r="A517" s="2"/>
      <c r="B517" s="4"/>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row>
    <row r="518" spans="1:38" x14ac:dyDescent="0.25">
      <c r="A518" s="2"/>
      <c r="B518" s="4"/>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row>
    <row r="519" spans="1:38" x14ac:dyDescent="0.25">
      <c r="A519" s="2"/>
      <c r="B519" s="4"/>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row>
    <row r="520" spans="1:38" x14ac:dyDescent="0.25">
      <c r="A520" s="2"/>
      <c r="B520" s="4"/>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row>
    <row r="521" spans="1:38" x14ac:dyDescent="0.25">
      <c r="A521" s="2"/>
      <c r="B521" s="4"/>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row>
    <row r="522" spans="1:38" x14ac:dyDescent="0.25">
      <c r="A522" s="2"/>
      <c r="B522" s="4"/>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row>
    <row r="523" spans="1:38" x14ac:dyDescent="0.25">
      <c r="A523" s="2"/>
      <c r="B523" s="4"/>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row>
    <row r="524" spans="1:38" x14ac:dyDescent="0.25">
      <c r="A524" s="2"/>
      <c r="B524" s="4"/>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row>
    <row r="525" spans="1:38" x14ac:dyDescent="0.25">
      <c r="A525" s="2"/>
      <c r="B525" s="4"/>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row>
    <row r="526" spans="1:38" x14ac:dyDescent="0.25">
      <c r="A526" s="2"/>
      <c r="B526" s="4"/>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row>
    <row r="527" spans="1:38" x14ac:dyDescent="0.25">
      <c r="A527" s="2"/>
      <c r="B527" s="4"/>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row>
    <row r="528" spans="1:38" x14ac:dyDescent="0.25">
      <c r="A528" s="2"/>
      <c r="B528" s="4"/>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row>
    <row r="529" spans="1:38" x14ac:dyDescent="0.25">
      <c r="A529" s="2"/>
      <c r="B529" s="4"/>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row>
    <row r="530" spans="1:38" x14ac:dyDescent="0.25">
      <c r="A530" s="2"/>
      <c r="B530" s="4"/>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row>
    <row r="531" spans="1:38" x14ac:dyDescent="0.25">
      <c r="A531" s="2"/>
      <c r="B531" s="4"/>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row>
    <row r="532" spans="1:38" x14ac:dyDescent="0.25">
      <c r="A532" s="2"/>
      <c r="B532" s="4"/>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row>
    <row r="533" spans="1:38" x14ac:dyDescent="0.25">
      <c r="A533" s="2"/>
      <c r="B533" s="4"/>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row>
    <row r="534" spans="1:38" x14ac:dyDescent="0.25">
      <c r="A534" s="2"/>
      <c r="B534" s="4"/>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row>
    <row r="535" spans="1:38" x14ac:dyDescent="0.25">
      <c r="A535" s="2"/>
      <c r="B535" s="4"/>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row>
    <row r="536" spans="1:38" x14ac:dyDescent="0.25">
      <c r="A536" s="2"/>
      <c r="B536" s="4"/>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row>
    <row r="537" spans="1:38" x14ac:dyDescent="0.25">
      <c r="A537" s="2"/>
      <c r="B537" s="4"/>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row>
    <row r="538" spans="1:38" x14ac:dyDescent="0.25">
      <c r="A538" s="2"/>
      <c r="B538" s="4"/>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row>
    <row r="539" spans="1:38" x14ac:dyDescent="0.25">
      <c r="A539" s="2"/>
      <c r="B539" s="4"/>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row>
    <row r="540" spans="1:38" x14ac:dyDescent="0.25">
      <c r="A540" s="2"/>
      <c r="B540" s="4"/>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row>
    <row r="541" spans="1:38" x14ac:dyDescent="0.25">
      <c r="A541" s="2"/>
      <c r="B541" s="4"/>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row>
    <row r="542" spans="1:38" x14ac:dyDescent="0.25">
      <c r="A542" s="2"/>
      <c r="B542" s="4"/>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row>
    <row r="543" spans="1:38" x14ac:dyDescent="0.25">
      <c r="A543" s="2"/>
      <c r="B543" s="4"/>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row>
    <row r="544" spans="1:38" x14ac:dyDescent="0.25">
      <c r="A544" s="2"/>
      <c r="B544" s="4"/>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row>
    <row r="545" spans="1:38" x14ac:dyDescent="0.25">
      <c r="A545" s="2"/>
      <c r="B545" s="4"/>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row>
    <row r="546" spans="1:38" x14ac:dyDescent="0.25">
      <c r="A546" s="2"/>
      <c r="B546" s="4"/>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row>
    <row r="547" spans="1:38" x14ac:dyDescent="0.25">
      <c r="A547" s="2"/>
      <c r="B547" s="4"/>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row>
    <row r="548" spans="1:38" x14ac:dyDescent="0.25">
      <c r="A548" s="2"/>
      <c r="B548" s="4"/>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row>
    <row r="549" spans="1:38" x14ac:dyDescent="0.25">
      <c r="A549" s="2"/>
      <c r="B549" s="4"/>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row>
    <row r="550" spans="1:38" x14ac:dyDescent="0.25">
      <c r="A550" s="2"/>
      <c r="B550" s="4"/>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row>
    <row r="551" spans="1:38" x14ac:dyDescent="0.25">
      <c r="A551" s="2"/>
      <c r="B551" s="4"/>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row>
    <row r="552" spans="1:38" x14ac:dyDescent="0.25">
      <c r="A552" s="2"/>
      <c r="B552" s="4"/>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row>
    <row r="553" spans="1:38" x14ac:dyDescent="0.25">
      <c r="A553" s="2"/>
      <c r="B553" s="4"/>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row>
    <row r="554" spans="1:38" x14ac:dyDescent="0.25">
      <c r="A554" s="2"/>
      <c r="B554" s="4"/>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row>
    <row r="555" spans="1:38" x14ac:dyDescent="0.25">
      <c r="A555" s="2"/>
      <c r="B555" s="4"/>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row>
    <row r="556" spans="1:38" x14ac:dyDescent="0.25">
      <c r="A556" s="2"/>
      <c r="B556" s="4"/>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row>
    <row r="557" spans="1:38" x14ac:dyDescent="0.25">
      <c r="A557" s="2"/>
      <c r="B557" s="4"/>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row>
    <row r="558" spans="1:38" x14ac:dyDescent="0.25">
      <c r="A558" s="2"/>
      <c r="B558" s="4"/>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row>
    <row r="559" spans="1:38" x14ac:dyDescent="0.25">
      <c r="A559" s="2"/>
      <c r="B559" s="4"/>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row>
    <row r="560" spans="1:38" x14ac:dyDescent="0.25">
      <c r="A560" s="2"/>
      <c r="B560" s="4"/>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row>
    <row r="561" spans="1:38" x14ac:dyDescent="0.25">
      <c r="A561" s="2"/>
      <c r="B561" s="4"/>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row>
    <row r="562" spans="1:38" x14ac:dyDescent="0.25">
      <c r="A562" s="2"/>
      <c r="B562" s="4"/>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row>
    <row r="563" spans="1:38" x14ac:dyDescent="0.25">
      <c r="A563" s="2"/>
      <c r="B563" s="4"/>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row>
    <row r="564" spans="1:38" x14ac:dyDescent="0.25">
      <c r="A564" s="2"/>
      <c r="B564" s="4"/>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row>
    <row r="565" spans="1:38" x14ac:dyDescent="0.25">
      <c r="A565" s="2"/>
      <c r="B565" s="4"/>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row>
    <row r="566" spans="1:38" x14ac:dyDescent="0.25">
      <c r="A566" s="2"/>
      <c r="B566" s="4"/>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row>
    <row r="567" spans="1:38" x14ac:dyDescent="0.25">
      <c r="A567" s="2"/>
      <c r="B567" s="4"/>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row>
    <row r="568" spans="1:38" x14ac:dyDescent="0.25">
      <c r="A568" s="2"/>
      <c r="B568" s="4"/>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row>
    <row r="569" spans="1:38" x14ac:dyDescent="0.25">
      <c r="A569" s="2"/>
      <c r="B569" s="4"/>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row>
    <row r="570" spans="1:38" x14ac:dyDescent="0.25">
      <c r="A570" s="2"/>
      <c r="B570" s="4"/>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row>
    <row r="571" spans="1:38" x14ac:dyDescent="0.25">
      <c r="A571" s="2"/>
      <c r="B571" s="4"/>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row>
    <row r="572" spans="1:38" x14ac:dyDescent="0.25">
      <c r="A572" s="2"/>
      <c r="B572" s="4"/>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row>
    <row r="573" spans="1:38" x14ac:dyDescent="0.25">
      <c r="A573" s="2"/>
      <c r="B573" s="4"/>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row>
    <row r="574" spans="1:38" x14ac:dyDescent="0.25">
      <c r="A574" s="2"/>
      <c r="B574" s="4"/>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row>
    <row r="575" spans="1:38" x14ac:dyDescent="0.25">
      <c r="A575" s="2"/>
      <c r="B575" s="4"/>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row>
    <row r="576" spans="1:38" x14ac:dyDescent="0.25">
      <c r="A576" s="2"/>
      <c r="B576" s="4"/>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row>
    <row r="577" spans="1:38" x14ac:dyDescent="0.25">
      <c r="A577" s="2"/>
      <c r="B577" s="4"/>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row>
    <row r="578" spans="1:38" x14ac:dyDescent="0.25">
      <c r="A578" s="2"/>
      <c r="B578" s="4"/>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row>
    <row r="579" spans="1:38" x14ac:dyDescent="0.25">
      <c r="A579" s="2"/>
      <c r="B579" s="4"/>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row>
    <row r="580" spans="1:38" x14ac:dyDescent="0.25">
      <c r="A580" s="2"/>
      <c r="B580" s="4"/>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row>
    <row r="581" spans="1:38" x14ac:dyDescent="0.25">
      <c r="A581" s="2"/>
      <c r="B581" s="4"/>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row>
    <row r="582" spans="1:38" x14ac:dyDescent="0.25">
      <c r="A582" s="2"/>
      <c r="B582" s="4"/>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row>
    <row r="583" spans="1:38" x14ac:dyDescent="0.25">
      <c r="A583" s="2"/>
      <c r="B583" s="4"/>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row>
    <row r="584" spans="1:38" x14ac:dyDescent="0.25">
      <c r="A584" s="2"/>
      <c r="B584" s="4"/>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row>
    <row r="585" spans="1:38" x14ac:dyDescent="0.25">
      <c r="A585" s="2"/>
      <c r="B585" s="4"/>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row>
    <row r="586" spans="1:38" x14ac:dyDescent="0.25">
      <c r="A586" s="2"/>
      <c r="B586" s="4"/>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row>
    <row r="587" spans="1:38" x14ac:dyDescent="0.25">
      <c r="A587" s="2"/>
      <c r="B587" s="4"/>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row>
    <row r="588" spans="1:38" x14ac:dyDescent="0.25">
      <c r="A588" s="2"/>
      <c r="B588" s="4"/>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row>
    <row r="589" spans="1:38" x14ac:dyDescent="0.25">
      <c r="A589" s="2"/>
      <c r="B589" s="4"/>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row>
    <row r="590" spans="1:38" x14ac:dyDescent="0.25">
      <c r="A590" s="2"/>
      <c r="B590" s="4"/>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row>
    <row r="591" spans="1:38" x14ac:dyDescent="0.25">
      <c r="A591" s="2"/>
      <c r="B591" s="4"/>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row>
    <row r="592" spans="1:38" x14ac:dyDescent="0.25">
      <c r="A592" s="2"/>
      <c r="B592" s="4"/>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row>
    <row r="593" spans="1:38" x14ac:dyDescent="0.25">
      <c r="A593" s="2"/>
      <c r="B593" s="4"/>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row>
    <row r="594" spans="1:38" x14ac:dyDescent="0.25">
      <c r="A594" s="2"/>
      <c r="B594" s="4"/>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row>
    <row r="595" spans="1:38" x14ac:dyDescent="0.25">
      <c r="A595" s="2"/>
      <c r="B595" s="4"/>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row>
    <row r="596" spans="1:38" x14ac:dyDescent="0.25">
      <c r="A596" s="2"/>
      <c r="B596" s="4"/>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row>
    <row r="597" spans="1:38" x14ac:dyDescent="0.25">
      <c r="A597" s="2"/>
      <c r="B597" s="4"/>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row>
    <row r="598" spans="1:38" x14ac:dyDescent="0.25">
      <c r="A598" s="2"/>
      <c r="B598" s="4"/>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row>
    <row r="599" spans="1:38" x14ac:dyDescent="0.25">
      <c r="A599" s="2"/>
      <c r="B599" s="4"/>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row>
    <row r="600" spans="1:38" x14ac:dyDescent="0.25">
      <c r="A600" s="2"/>
      <c r="B600" s="4"/>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row>
    <row r="601" spans="1:38" x14ac:dyDescent="0.25">
      <c r="A601" s="2"/>
      <c r="B601" s="4"/>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row>
    <row r="602" spans="1:38" x14ac:dyDescent="0.25">
      <c r="A602" s="2"/>
      <c r="B602" s="4"/>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row>
    <row r="603" spans="1:38" x14ac:dyDescent="0.25">
      <c r="A603" s="2"/>
      <c r="B603" s="4"/>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row>
    <row r="604" spans="1:38" x14ac:dyDescent="0.25">
      <c r="A604" s="2"/>
      <c r="B604" s="4"/>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row>
    <row r="605" spans="1:38" x14ac:dyDescent="0.25">
      <c r="A605" s="2"/>
      <c r="B605" s="4"/>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row>
    <row r="606" spans="1:38" x14ac:dyDescent="0.25">
      <c r="A606" s="2"/>
      <c r="B606" s="4"/>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row>
    <row r="607" spans="1:38" x14ac:dyDescent="0.25">
      <c r="A607" s="2"/>
      <c r="B607" s="4"/>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row>
    <row r="608" spans="1:38" x14ac:dyDescent="0.25">
      <c r="A608" s="2"/>
      <c r="B608" s="4"/>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row>
    <row r="609" spans="1:38" x14ac:dyDescent="0.25">
      <c r="A609" s="2"/>
      <c r="B609" s="4"/>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row>
    <row r="610" spans="1:38" x14ac:dyDescent="0.25">
      <c r="A610" s="2"/>
      <c r="B610" s="4"/>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row>
    <row r="611" spans="1:38" x14ac:dyDescent="0.25">
      <c r="A611" s="2"/>
      <c r="B611" s="4"/>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row>
    <row r="612" spans="1:38" x14ac:dyDescent="0.25">
      <c r="A612" s="2"/>
      <c r="B612" s="4"/>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row>
    <row r="613" spans="1:38" x14ac:dyDescent="0.25">
      <c r="A613" s="2"/>
      <c r="B613" s="4"/>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row>
    <row r="614" spans="1:38" x14ac:dyDescent="0.25">
      <c r="A614" s="2"/>
      <c r="B614" s="4"/>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row>
    <row r="615" spans="1:38" x14ac:dyDescent="0.25">
      <c r="A615" s="2"/>
      <c r="B615" s="4"/>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row>
    <row r="616" spans="1:38" x14ac:dyDescent="0.25">
      <c r="A616" s="2"/>
      <c r="B616" s="4"/>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row>
    <row r="617" spans="1:38" x14ac:dyDescent="0.25">
      <c r="A617" s="2"/>
      <c r="B617" s="4"/>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row>
    <row r="618" spans="1:38" x14ac:dyDescent="0.25">
      <c r="A618" s="2"/>
      <c r="B618" s="4"/>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row>
    <row r="619" spans="1:38" x14ac:dyDescent="0.25">
      <c r="A619" s="2"/>
      <c r="B619" s="4"/>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row>
    <row r="620" spans="1:38" x14ac:dyDescent="0.25">
      <c r="A620" s="2"/>
      <c r="B620" s="4"/>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row>
    <row r="621" spans="1:38" x14ac:dyDescent="0.25">
      <c r="A621" s="2"/>
      <c r="B621" s="4"/>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row>
    <row r="622" spans="1:38" x14ac:dyDescent="0.25">
      <c r="A622" s="2"/>
      <c r="B622" s="4"/>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row>
    <row r="623" spans="1:38" x14ac:dyDescent="0.25">
      <c r="A623" s="2"/>
      <c r="B623" s="4"/>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row>
    <row r="624" spans="1:38" x14ac:dyDescent="0.25">
      <c r="A624" s="2"/>
      <c r="B624" s="4"/>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row>
    <row r="625" spans="1:38" x14ac:dyDescent="0.25">
      <c r="A625" s="2"/>
      <c r="B625" s="4"/>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row>
    <row r="626" spans="1:38" x14ac:dyDescent="0.25">
      <c r="A626" s="2"/>
      <c r="B626" s="4"/>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row>
    <row r="627" spans="1:38" x14ac:dyDescent="0.25">
      <c r="A627" s="2"/>
      <c r="B627" s="4"/>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row>
    <row r="628" spans="1:38" x14ac:dyDescent="0.25">
      <c r="A628" s="2"/>
      <c r="B628" s="4"/>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row>
    <row r="629" spans="1:38" x14ac:dyDescent="0.25">
      <c r="A629" s="2"/>
      <c r="B629" s="4"/>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row>
    <row r="630" spans="1:38" x14ac:dyDescent="0.25">
      <c r="A630" s="2"/>
      <c r="B630" s="4"/>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row>
    <row r="631" spans="1:38" x14ac:dyDescent="0.25">
      <c r="A631" s="2"/>
      <c r="B631" s="4"/>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row>
    <row r="632" spans="1:38" x14ac:dyDescent="0.25">
      <c r="A632" s="2"/>
      <c r="B632" s="4"/>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row>
    <row r="633" spans="1:38" x14ac:dyDescent="0.25">
      <c r="A633" s="2"/>
      <c r="B633" s="4"/>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row>
    <row r="634" spans="1:38" x14ac:dyDescent="0.25">
      <c r="A634" s="2"/>
      <c r="B634" s="4"/>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row>
    <row r="635" spans="1:38" x14ac:dyDescent="0.25">
      <c r="A635" s="2"/>
      <c r="B635" s="4"/>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row>
    <row r="636" spans="1:38" x14ac:dyDescent="0.25">
      <c r="A636" s="2"/>
      <c r="B636" s="4"/>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row>
    <row r="637" spans="1:38" x14ac:dyDescent="0.25">
      <c r="A637" s="2"/>
      <c r="B637" s="4"/>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row>
    <row r="638" spans="1:38" x14ac:dyDescent="0.25">
      <c r="A638" s="2"/>
      <c r="B638" s="4"/>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row>
    <row r="639" spans="1:38" x14ac:dyDescent="0.25">
      <c r="A639" s="2"/>
      <c r="B639" s="4"/>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row>
    <row r="640" spans="1:38" x14ac:dyDescent="0.25">
      <c r="A640" s="2"/>
      <c r="B640" s="4"/>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row>
    <row r="641" spans="1:38" x14ac:dyDescent="0.25">
      <c r="A641" s="2"/>
      <c r="B641" s="4"/>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row>
    <row r="642" spans="1:38" x14ac:dyDescent="0.25">
      <c r="A642" s="2"/>
      <c r="B642" s="4"/>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row>
    <row r="643" spans="1:38" x14ac:dyDescent="0.25">
      <c r="A643" s="2"/>
      <c r="B643" s="4"/>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row>
    <row r="644" spans="1:38" x14ac:dyDescent="0.25">
      <c r="A644" s="2"/>
      <c r="B644" s="4"/>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row>
    <row r="645" spans="1:38" x14ac:dyDescent="0.25">
      <c r="A645" s="2"/>
      <c r="B645" s="4"/>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row>
    <row r="646" spans="1:38" x14ac:dyDescent="0.25">
      <c r="A646" s="2"/>
      <c r="B646" s="4"/>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row>
    <row r="647" spans="1:38" x14ac:dyDescent="0.25">
      <c r="A647" s="2"/>
      <c r="B647" s="4"/>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row>
    <row r="648" spans="1:38" x14ac:dyDescent="0.25">
      <c r="A648" s="2"/>
      <c r="B648" s="4"/>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row>
    <row r="649" spans="1:38" x14ac:dyDescent="0.25">
      <c r="A649" s="2"/>
      <c r="B649" s="4"/>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row>
    <row r="650" spans="1:38" x14ac:dyDescent="0.25">
      <c r="A650" s="2"/>
      <c r="B650" s="4"/>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row>
    <row r="651" spans="1:38" x14ac:dyDescent="0.25">
      <c r="A651" s="2"/>
      <c r="B651" s="4"/>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row>
    <row r="652" spans="1:38" x14ac:dyDescent="0.25">
      <c r="A652" s="2"/>
      <c r="B652" s="4"/>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row>
    <row r="653" spans="1:38" x14ac:dyDescent="0.25">
      <c r="A653" s="2"/>
      <c r="B653" s="4"/>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row>
    <row r="654" spans="1:38" x14ac:dyDescent="0.25">
      <c r="A654" s="2"/>
      <c r="B654" s="4"/>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row>
    <row r="655" spans="1:38" x14ac:dyDescent="0.25">
      <c r="A655" s="2"/>
      <c r="B655" s="4"/>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row>
    <row r="656" spans="1:38" x14ac:dyDescent="0.25">
      <c r="A656" s="2"/>
      <c r="B656" s="4"/>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row>
    <row r="657" spans="1:38" x14ac:dyDescent="0.25">
      <c r="A657" s="2"/>
      <c r="B657" s="4"/>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row>
    <row r="658" spans="1:38" x14ac:dyDescent="0.25">
      <c r="A658" s="2"/>
      <c r="B658" s="4"/>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row>
    <row r="659" spans="1:38" x14ac:dyDescent="0.25">
      <c r="A659" s="2"/>
      <c r="B659" s="4"/>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row>
    <row r="660" spans="1:38" x14ac:dyDescent="0.25">
      <c r="A660" s="2"/>
      <c r="B660" s="4"/>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row>
    <row r="661" spans="1:38" x14ac:dyDescent="0.25">
      <c r="A661" s="2"/>
      <c r="B661" s="4"/>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row>
    <row r="662" spans="1:38" x14ac:dyDescent="0.25">
      <c r="A662" s="2"/>
      <c r="B662" s="4"/>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row>
    <row r="663" spans="1:38" x14ac:dyDescent="0.25">
      <c r="A663" s="2"/>
      <c r="B663" s="4"/>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row>
    <row r="664" spans="1:38" x14ac:dyDescent="0.25">
      <c r="A664" s="2"/>
      <c r="B664" s="4"/>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row>
    <row r="665" spans="1:38" x14ac:dyDescent="0.25">
      <c r="A665" s="2"/>
      <c r="B665" s="4"/>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row>
    <row r="666" spans="1:38" x14ac:dyDescent="0.25">
      <c r="A666" s="2"/>
      <c r="B666" s="4"/>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row>
    <row r="667" spans="1:38" x14ac:dyDescent="0.25">
      <c r="A667" s="2"/>
      <c r="B667" s="4"/>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row>
    <row r="668" spans="1:38" x14ac:dyDescent="0.25">
      <c r="A668" s="2"/>
      <c r="B668" s="4"/>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row>
    <row r="669" spans="1:38" x14ac:dyDescent="0.25">
      <c r="A669" s="2"/>
      <c r="B669" s="4"/>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row>
    <row r="670" spans="1:38" x14ac:dyDescent="0.25">
      <c r="A670" s="2"/>
      <c r="B670" s="4"/>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row>
    <row r="671" spans="1:38" x14ac:dyDescent="0.25">
      <c r="A671" s="2"/>
      <c r="B671" s="4"/>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row>
    <row r="672" spans="1:38" x14ac:dyDescent="0.25">
      <c r="A672" s="2"/>
      <c r="B672" s="4"/>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row>
    <row r="673" spans="1:38" x14ac:dyDescent="0.25">
      <c r="A673" s="2"/>
      <c r="B673" s="4"/>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row>
    <row r="674" spans="1:38" x14ac:dyDescent="0.25">
      <c r="A674" s="2"/>
      <c r="B674" s="4"/>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row>
    <row r="675" spans="1:38" x14ac:dyDescent="0.25">
      <c r="A675" s="2"/>
      <c r="B675" s="4"/>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row>
    <row r="676" spans="1:38" x14ac:dyDescent="0.25">
      <c r="A676" s="2"/>
      <c r="B676" s="4"/>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row>
    <row r="677" spans="1:38" x14ac:dyDescent="0.25">
      <c r="A677" s="2"/>
      <c r="B677" s="4"/>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row>
    <row r="678" spans="1:38" x14ac:dyDescent="0.25">
      <c r="A678" s="2"/>
      <c r="B678" s="4"/>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row>
    <row r="679" spans="1:38" x14ac:dyDescent="0.25">
      <c r="A679" s="2"/>
      <c r="B679" s="4"/>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row>
    <row r="680" spans="1:38" x14ac:dyDescent="0.25">
      <c r="A680" s="2"/>
      <c r="B680" s="4"/>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row>
    <row r="681" spans="1:38" x14ac:dyDescent="0.25">
      <c r="A681" s="2"/>
      <c r="B681" s="4"/>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row>
    <row r="682" spans="1:38" x14ac:dyDescent="0.25">
      <c r="A682" s="2"/>
      <c r="B682" s="4"/>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row>
    <row r="683" spans="1:38" x14ac:dyDescent="0.25">
      <c r="A683" s="2"/>
      <c r="B683" s="4"/>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row>
    <row r="684" spans="1:38" x14ac:dyDescent="0.25">
      <c r="A684" s="2"/>
      <c r="B684" s="4"/>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row>
    <row r="685" spans="1:38" x14ac:dyDescent="0.25">
      <c r="A685" s="2"/>
      <c r="B685" s="4"/>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row>
    <row r="686" spans="1:38" x14ac:dyDescent="0.25">
      <c r="A686" s="2"/>
      <c r="B686" s="4"/>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row>
    <row r="687" spans="1:38" x14ac:dyDescent="0.25">
      <c r="A687" s="2"/>
      <c r="B687" s="4"/>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row>
    <row r="688" spans="1:38" x14ac:dyDescent="0.25">
      <c r="A688" s="2"/>
      <c r="B688" s="4"/>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row>
    <row r="689" spans="1:38" x14ac:dyDescent="0.25">
      <c r="A689" s="2"/>
      <c r="B689" s="4"/>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row>
    <row r="690" spans="1:38" x14ac:dyDescent="0.25">
      <c r="A690" s="2"/>
      <c r="B690" s="4"/>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row>
    <row r="691" spans="1:38" x14ac:dyDescent="0.25">
      <c r="A691" s="2"/>
      <c r="B691" s="4"/>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row>
    <row r="692" spans="1:38" x14ac:dyDescent="0.25">
      <c r="A692" s="2"/>
      <c r="B692" s="4"/>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row>
    <row r="693" spans="1:38" x14ac:dyDescent="0.25">
      <c r="A693" s="2"/>
      <c r="B693" s="4"/>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row>
    <row r="694" spans="1:38" x14ac:dyDescent="0.25">
      <c r="A694" s="2"/>
      <c r="B694" s="4"/>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row>
    <row r="695" spans="1:38" x14ac:dyDescent="0.25">
      <c r="A695" s="2"/>
      <c r="B695" s="4"/>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row>
    <row r="696" spans="1:38" x14ac:dyDescent="0.25">
      <c r="A696" s="2"/>
      <c r="B696" s="4"/>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row>
    <row r="697" spans="1:38" x14ac:dyDescent="0.25">
      <c r="A697" s="2"/>
      <c r="B697" s="4"/>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row>
    <row r="698" spans="1:38" x14ac:dyDescent="0.25">
      <c r="A698" s="2"/>
      <c r="B698" s="4"/>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row>
    <row r="699" spans="1:38" x14ac:dyDescent="0.25">
      <c r="A699" s="2"/>
      <c r="B699" s="4"/>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row>
    <row r="700" spans="1:38" x14ac:dyDescent="0.25">
      <c r="A700" s="2"/>
      <c r="B700" s="4"/>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row>
    <row r="701" spans="1:38" x14ac:dyDescent="0.25">
      <c r="A701" s="2"/>
      <c r="B701" s="4"/>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row>
    <row r="702" spans="1:38" x14ac:dyDescent="0.25">
      <c r="A702" s="2"/>
      <c r="B702" s="4"/>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row>
    <row r="703" spans="1:38" x14ac:dyDescent="0.25">
      <c r="A703" s="2"/>
      <c r="B703" s="4"/>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row>
    <row r="704" spans="1:38" x14ac:dyDescent="0.25">
      <c r="A704" s="2"/>
      <c r="B704" s="4"/>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row>
    <row r="705" spans="1:38" x14ac:dyDescent="0.25">
      <c r="A705" s="2"/>
      <c r="B705" s="4"/>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row>
    <row r="706" spans="1:38" x14ac:dyDescent="0.25">
      <c r="A706" s="2"/>
      <c r="B706" s="4"/>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row>
    <row r="707" spans="1:38" x14ac:dyDescent="0.25">
      <c r="A707" s="2"/>
      <c r="B707" s="4"/>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row>
    <row r="708" spans="1:38" x14ac:dyDescent="0.25">
      <c r="A708" s="2"/>
      <c r="B708" s="4"/>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row>
    <row r="709" spans="1:38" x14ac:dyDescent="0.25">
      <c r="A709" s="2"/>
      <c r="B709" s="4"/>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row>
    <row r="710" spans="1:38" x14ac:dyDescent="0.25">
      <c r="A710" s="2"/>
      <c r="B710" s="4"/>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row>
    <row r="711" spans="1:38" x14ac:dyDescent="0.25">
      <c r="A711" s="2"/>
      <c r="B711" s="4"/>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row>
    <row r="712" spans="1:38" x14ac:dyDescent="0.25">
      <c r="A712" s="2"/>
      <c r="B712" s="4"/>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row>
    <row r="713" spans="1:38" x14ac:dyDescent="0.25">
      <c r="A713" s="2"/>
      <c r="B713" s="4"/>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row>
    <row r="714" spans="1:38" x14ac:dyDescent="0.25">
      <c r="A714" s="2"/>
      <c r="B714" s="4"/>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row>
    <row r="715" spans="1:38" x14ac:dyDescent="0.25">
      <c r="A715" s="2"/>
      <c r="B715" s="4"/>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row>
    <row r="716" spans="1:38" x14ac:dyDescent="0.25">
      <c r="A716" s="2"/>
      <c r="B716" s="4"/>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row>
    <row r="717" spans="1:38" x14ac:dyDescent="0.25">
      <c r="A717" s="2"/>
      <c r="B717" s="4"/>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row>
    <row r="718" spans="1:38" x14ac:dyDescent="0.25">
      <c r="A718" s="2"/>
      <c r="B718" s="4"/>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row>
    <row r="719" spans="1:38" x14ac:dyDescent="0.25">
      <c r="A719" s="2"/>
      <c r="B719" s="4"/>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row>
    <row r="720" spans="1:38" x14ac:dyDescent="0.25">
      <c r="A720" s="2"/>
      <c r="B720" s="4"/>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row>
    <row r="721" spans="1:38" x14ac:dyDescent="0.25">
      <c r="A721" s="2"/>
      <c r="B721" s="4"/>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row>
    <row r="722" spans="1:38" x14ac:dyDescent="0.25">
      <c r="A722" s="2"/>
      <c r="B722" s="4"/>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row>
    <row r="723" spans="1:38" x14ac:dyDescent="0.25">
      <c r="A723" s="2"/>
      <c r="B723" s="4"/>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row>
    <row r="724" spans="1:38" x14ac:dyDescent="0.25">
      <c r="A724" s="2"/>
      <c r="B724" s="4"/>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row>
    <row r="725" spans="1:38" x14ac:dyDescent="0.25">
      <c r="A725" s="2"/>
      <c r="B725" s="4"/>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row>
    <row r="726" spans="1:38" x14ac:dyDescent="0.25">
      <c r="A726" s="2"/>
      <c r="B726" s="4"/>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row>
    <row r="727" spans="1:38" x14ac:dyDescent="0.25">
      <c r="A727" s="2"/>
      <c r="B727" s="4"/>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row>
    <row r="728" spans="1:38" x14ac:dyDescent="0.25">
      <c r="A728" s="2"/>
      <c r="B728" s="4"/>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row>
    <row r="729" spans="1:38" x14ac:dyDescent="0.25">
      <c r="A729" s="2"/>
      <c r="B729" s="4"/>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row>
    <row r="730" spans="1:38" x14ac:dyDescent="0.25">
      <c r="A730" s="2"/>
      <c r="B730" s="4"/>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row>
    <row r="731" spans="1:38" x14ac:dyDescent="0.25">
      <c r="A731" s="2"/>
      <c r="B731" s="4"/>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row>
    <row r="732" spans="1:38" x14ac:dyDescent="0.25">
      <c r="A732" s="2"/>
      <c r="B732" s="4"/>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row>
    <row r="733" spans="1:38" x14ac:dyDescent="0.25">
      <c r="A733" s="2"/>
      <c r="B733" s="4"/>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row>
    <row r="734" spans="1:38" x14ac:dyDescent="0.25">
      <c r="A734" s="2"/>
      <c r="B734" s="4"/>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row>
    <row r="735" spans="1:38" x14ac:dyDescent="0.25">
      <c r="A735" s="2"/>
      <c r="B735" s="4"/>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row>
    <row r="736" spans="1:38" x14ac:dyDescent="0.25">
      <c r="A736" s="2"/>
      <c r="B736" s="4"/>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row>
    <row r="737" spans="1:38" x14ac:dyDescent="0.25">
      <c r="A737" s="2"/>
      <c r="B737" s="4"/>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row>
    <row r="738" spans="1:38" x14ac:dyDescent="0.25">
      <c r="A738" s="2"/>
      <c r="B738" s="4"/>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row>
    <row r="739" spans="1:38" x14ac:dyDescent="0.25">
      <c r="A739" s="2"/>
      <c r="B739" s="4"/>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row>
    <row r="740" spans="1:38" x14ac:dyDescent="0.25">
      <c r="A740" s="2"/>
      <c r="B740" s="4"/>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row>
    <row r="741" spans="1:38" x14ac:dyDescent="0.25">
      <c r="A741" s="2"/>
      <c r="B741" s="4"/>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row>
    <row r="742" spans="1:38" x14ac:dyDescent="0.25">
      <c r="A742" s="2"/>
      <c r="B742" s="4"/>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row>
    <row r="743" spans="1:38" x14ac:dyDescent="0.25">
      <c r="A743" s="2"/>
      <c r="B743" s="4"/>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row>
    <row r="744" spans="1:38" x14ac:dyDescent="0.25">
      <c r="A744" s="2"/>
      <c r="B744" s="4"/>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row>
    <row r="745" spans="1:38" x14ac:dyDescent="0.25">
      <c r="A745" s="2"/>
      <c r="B745" s="4"/>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row>
    <row r="746" spans="1:38" x14ac:dyDescent="0.25">
      <c r="A746" s="2"/>
      <c r="B746" s="4"/>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row>
    <row r="747" spans="1:38" x14ac:dyDescent="0.25">
      <c r="A747" s="2"/>
      <c r="B747" s="4"/>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row>
    <row r="748" spans="1:38" x14ac:dyDescent="0.25">
      <c r="A748" s="2"/>
      <c r="B748" s="4"/>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row>
    <row r="749" spans="1:38" x14ac:dyDescent="0.25">
      <c r="A749" s="2"/>
      <c r="B749" s="4"/>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row>
    <row r="750" spans="1:38" x14ac:dyDescent="0.25">
      <c r="A750" s="2"/>
      <c r="B750" s="4"/>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row>
    <row r="751" spans="1:38" x14ac:dyDescent="0.25">
      <c r="A751" s="2"/>
      <c r="B751" s="4"/>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row>
    <row r="752" spans="1:38" x14ac:dyDescent="0.25">
      <c r="A752" s="2"/>
      <c r="B752" s="4"/>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row>
    <row r="753" spans="1:38" x14ac:dyDescent="0.25">
      <c r="A753" s="2"/>
      <c r="B753" s="4"/>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row>
    <row r="754" spans="1:38" x14ac:dyDescent="0.25">
      <c r="A754" s="2"/>
      <c r="B754" s="4"/>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row>
    <row r="755" spans="1:38" x14ac:dyDescent="0.25">
      <c r="A755" s="2"/>
      <c r="B755" s="4"/>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row>
    <row r="756" spans="1:38" x14ac:dyDescent="0.25">
      <c r="A756" s="2"/>
      <c r="B756" s="4"/>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row>
    <row r="757" spans="1:38" x14ac:dyDescent="0.25">
      <c r="A757" s="2"/>
      <c r="B757" s="4"/>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row>
    <row r="758" spans="1:38" x14ac:dyDescent="0.25">
      <c r="A758" s="2"/>
      <c r="B758" s="4"/>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row>
    <row r="759" spans="1:38" x14ac:dyDescent="0.25">
      <c r="A759" s="2"/>
      <c r="B759" s="4"/>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row>
    <row r="760" spans="1:38" x14ac:dyDescent="0.25">
      <c r="A760" s="2"/>
      <c r="B760" s="4"/>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row>
    <row r="761" spans="1:38" x14ac:dyDescent="0.25">
      <c r="A761" s="2"/>
      <c r="B761" s="4"/>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row>
    <row r="762" spans="1:38" x14ac:dyDescent="0.25">
      <c r="A762" s="2"/>
      <c r="B762" s="4"/>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row>
    <row r="763" spans="1:38" x14ac:dyDescent="0.25">
      <c r="A763" s="2"/>
      <c r="B763" s="4"/>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row>
    <row r="764" spans="1:38" x14ac:dyDescent="0.25">
      <c r="A764" s="2"/>
      <c r="B764" s="4"/>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row>
    <row r="765" spans="1:38" x14ac:dyDescent="0.25">
      <c r="A765" s="2"/>
      <c r="B765" s="4"/>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row>
    <row r="766" spans="1:38" x14ac:dyDescent="0.25">
      <c r="A766" s="2"/>
      <c r="B766" s="4"/>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row>
    <row r="767" spans="1:38" x14ac:dyDescent="0.25">
      <c r="A767" s="2"/>
      <c r="B767" s="4"/>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row>
    <row r="768" spans="1:38" x14ac:dyDescent="0.25">
      <c r="A768" s="2"/>
      <c r="B768" s="4"/>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row>
    <row r="769" spans="1:38" x14ac:dyDescent="0.25">
      <c r="A769" s="2"/>
      <c r="B769" s="4"/>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row>
    <row r="770" spans="1:38" x14ac:dyDescent="0.25">
      <c r="A770" s="2"/>
      <c r="B770" s="4"/>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row>
    <row r="771" spans="1:38" x14ac:dyDescent="0.25">
      <c r="A771" s="2"/>
      <c r="B771" s="4"/>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row>
    <row r="772" spans="1:38" x14ac:dyDescent="0.25">
      <c r="A772" s="2"/>
      <c r="B772" s="4"/>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row>
    <row r="773" spans="1:38" x14ac:dyDescent="0.25">
      <c r="A773" s="2"/>
      <c r="B773" s="4"/>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row>
    <row r="774" spans="1:38" x14ac:dyDescent="0.25">
      <c r="A774" s="2"/>
      <c r="B774" s="4"/>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row>
    <row r="775" spans="1:38" x14ac:dyDescent="0.25">
      <c r="A775" s="2"/>
      <c r="B775" s="4"/>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row>
    <row r="776" spans="1:38" x14ac:dyDescent="0.25">
      <c r="A776" s="2"/>
      <c r="B776" s="4"/>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row>
    <row r="777" spans="1:38" x14ac:dyDescent="0.25">
      <c r="A777" s="2"/>
      <c r="B777" s="4"/>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row>
    <row r="778" spans="1:38" x14ac:dyDescent="0.25">
      <c r="A778" s="2"/>
      <c r="B778" s="4"/>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row>
    <row r="779" spans="1:38" x14ac:dyDescent="0.25">
      <c r="A779" s="2"/>
      <c r="B779" s="4"/>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row>
    <row r="780" spans="1:38" x14ac:dyDescent="0.25">
      <c r="A780" s="2"/>
      <c r="B780" s="4"/>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row>
    <row r="781" spans="1:38" x14ac:dyDescent="0.25">
      <c r="A781" s="2"/>
      <c r="B781" s="4"/>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row>
    <row r="782" spans="1:38" x14ac:dyDescent="0.25">
      <c r="A782" s="2"/>
      <c r="B782" s="4"/>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row>
    <row r="783" spans="1:38" x14ac:dyDescent="0.25">
      <c r="A783" s="2"/>
      <c r="B783" s="4"/>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row>
    <row r="784" spans="1:38" x14ac:dyDescent="0.25">
      <c r="A784" s="2"/>
      <c r="B784" s="4"/>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row>
    <row r="785" spans="1:38" x14ac:dyDescent="0.25">
      <c r="A785" s="2"/>
      <c r="B785" s="4"/>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row>
    <row r="786" spans="1:38" x14ac:dyDescent="0.25">
      <c r="A786" s="2"/>
      <c r="B786" s="4"/>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row>
    <row r="787" spans="1:38" x14ac:dyDescent="0.25">
      <c r="A787" s="2"/>
      <c r="B787" s="4"/>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row>
    <row r="788" spans="1:38" x14ac:dyDescent="0.25">
      <c r="A788" s="2"/>
      <c r="B788" s="4"/>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row>
    <row r="789" spans="1:38" x14ac:dyDescent="0.25">
      <c r="A789" s="2"/>
      <c r="B789" s="4"/>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row>
    <row r="790" spans="1:38" x14ac:dyDescent="0.25">
      <c r="A790" s="2"/>
      <c r="B790" s="4"/>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row>
    <row r="791" spans="1:38" x14ac:dyDescent="0.25">
      <c r="A791" s="2"/>
      <c r="B791" s="4"/>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row>
    <row r="792" spans="1:38" x14ac:dyDescent="0.25">
      <c r="A792" s="2"/>
      <c r="B792" s="4"/>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row>
    <row r="793" spans="1:38" x14ac:dyDescent="0.25">
      <c r="A793" s="2"/>
      <c r="B793" s="4"/>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row>
    <row r="794" spans="1:38" x14ac:dyDescent="0.25">
      <c r="A794" s="2"/>
      <c r="B794" s="4"/>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row>
    <row r="795" spans="1:38" x14ac:dyDescent="0.25">
      <c r="A795" s="2"/>
      <c r="B795" s="4"/>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row>
    <row r="796" spans="1:38" x14ac:dyDescent="0.25">
      <c r="A796" s="2"/>
      <c r="B796" s="4"/>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row>
    <row r="797" spans="1:38" x14ac:dyDescent="0.25">
      <c r="A797" s="2"/>
      <c r="B797" s="4"/>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row>
    <row r="798" spans="1:38" x14ac:dyDescent="0.25">
      <c r="A798" s="2"/>
      <c r="B798" s="4"/>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row>
    <row r="799" spans="1:38" x14ac:dyDescent="0.25">
      <c r="A799" s="2"/>
      <c r="B799" s="4"/>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row>
    <row r="800" spans="1:38" x14ac:dyDescent="0.25">
      <c r="A800" s="2"/>
      <c r="B800" s="4"/>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row>
    <row r="801" spans="1:38" x14ac:dyDescent="0.25">
      <c r="A801" s="2"/>
      <c r="B801" s="4"/>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row>
    <row r="802" spans="1:38" x14ac:dyDescent="0.25">
      <c r="A802" s="2"/>
      <c r="B802" s="4"/>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row>
    <row r="803" spans="1:38" x14ac:dyDescent="0.25">
      <c r="A803" s="2"/>
      <c r="B803" s="4"/>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row>
    <row r="804" spans="1:38" x14ac:dyDescent="0.25">
      <c r="A804" s="2"/>
      <c r="B804" s="4"/>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row>
    <row r="805" spans="1:38" x14ac:dyDescent="0.25">
      <c r="A805" s="2"/>
      <c r="B805" s="4"/>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row>
    <row r="806" spans="1:38" x14ac:dyDescent="0.25">
      <c r="A806" s="2"/>
      <c r="B806" s="4"/>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row>
    <row r="807" spans="1:38" x14ac:dyDescent="0.25">
      <c r="A807" s="2"/>
      <c r="B807" s="4"/>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row>
    <row r="808" spans="1:38" x14ac:dyDescent="0.25">
      <c r="A808" s="2"/>
      <c r="B808" s="4"/>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row>
    <row r="809" spans="1:38" x14ac:dyDescent="0.25">
      <c r="A809" s="2"/>
      <c r="B809" s="4"/>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row>
    <row r="810" spans="1:38" x14ac:dyDescent="0.25">
      <c r="A810" s="2"/>
      <c r="B810" s="4"/>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row>
    <row r="811" spans="1:38" x14ac:dyDescent="0.25">
      <c r="A811" s="2"/>
      <c r="B811" s="4"/>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row>
    <row r="812" spans="1:38" x14ac:dyDescent="0.25">
      <c r="A812" s="2"/>
      <c r="B812" s="4"/>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row>
    <row r="813" spans="1:38" x14ac:dyDescent="0.25">
      <c r="A813" s="2"/>
      <c r="B813" s="4"/>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row>
    <row r="814" spans="1:38" x14ac:dyDescent="0.25">
      <c r="A814" s="2"/>
      <c r="B814" s="4"/>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row>
    <row r="815" spans="1:38" x14ac:dyDescent="0.25">
      <c r="A815" s="2"/>
      <c r="B815" s="4"/>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row>
    <row r="816" spans="1:38" x14ac:dyDescent="0.25">
      <c r="A816" s="2"/>
      <c r="B816" s="4"/>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row>
    <row r="817" spans="1:38" x14ac:dyDescent="0.25">
      <c r="A817" s="2"/>
      <c r="B817" s="4"/>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row>
    <row r="818" spans="1:38" x14ac:dyDescent="0.25">
      <c r="A818" s="2"/>
      <c r="B818" s="4"/>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row>
    <row r="819" spans="1:38" x14ac:dyDescent="0.25">
      <c r="A819" s="2"/>
      <c r="B819" s="4"/>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row>
    <row r="820" spans="1:38" x14ac:dyDescent="0.25">
      <c r="A820" s="2"/>
      <c r="B820" s="4"/>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row>
    <row r="821" spans="1:38" x14ac:dyDescent="0.25">
      <c r="A821" s="2"/>
      <c r="B821" s="4"/>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row>
    <row r="822" spans="1:38" x14ac:dyDescent="0.25">
      <c r="A822" s="2"/>
      <c r="B822" s="4"/>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row>
    <row r="823" spans="1:38" x14ac:dyDescent="0.25">
      <c r="A823" s="2"/>
      <c r="B823" s="4"/>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row>
    <row r="824" spans="1:38" x14ac:dyDescent="0.25">
      <c r="A824" s="2"/>
      <c r="B824" s="4"/>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row>
    <row r="825" spans="1:38" x14ac:dyDescent="0.25">
      <c r="A825" s="2"/>
      <c r="B825" s="4"/>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row>
    <row r="826" spans="1:38" x14ac:dyDescent="0.25">
      <c r="A826" s="2"/>
      <c r="B826" s="4"/>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row>
    <row r="827" spans="1:38" x14ac:dyDescent="0.25">
      <c r="A827" s="2"/>
      <c r="B827" s="4"/>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row>
    <row r="828" spans="1:38" x14ac:dyDescent="0.25">
      <c r="A828" s="2"/>
      <c r="B828" s="4"/>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row>
    <row r="829" spans="1:38" x14ac:dyDescent="0.25">
      <c r="A829" s="2"/>
      <c r="B829" s="4"/>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row>
    <row r="830" spans="1:38" x14ac:dyDescent="0.25">
      <c r="A830" s="2"/>
      <c r="B830" s="4"/>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row>
    <row r="831" spans="1:38" x14ac:dyDescent="0.25">
      <c r="A831" s="2"/>
      <c r="B831" s="4"/>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row>
    <row r="832" spans="1:38" x14ac:dyDescent="0.25">
      <c r="A832" s="2"/>
      <c r="B832" s="4"/>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row>
    <row r="833" spans="1:38" x14ac:dyDescent="0.25">
      <c r="A833" s="2"/>
      <c r="B833" s="4"/>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row>
    <row r="834" spans="1:38" x14ac:dyDescent="0.25">
      <c r="A834" s="2"/>
      <c r="B834" s="4"/>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row>
    <row r="835" spans="1:38" x14ac:dyDescent="0.25">
      <c r="A835" s="2"/>
      <c r="B835" s="4"/>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row>
    <row r="836" spans="1:38" x14ac:dyDescent="0.25">
      <c r="A836" s="2"/>
      <c r="B836" s="4"/>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row>
    <row r="837" spans="1:38" x14ac:dyDescent="0.25">
      <c r="A837" s="2"/>
      <c r="B837" s="4"/>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row>
    <row r="838" spans="1:38" x14ac:dyDescent="0.25">
      <c r="A838" s="2"/>
      <c r="B838" s="4"/>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row>
    <row r="839" spans="1:38" x14ac:dyDescent="0.25">
      <c r="A839" s="2"/>
      <c r="B839" s="4"/>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row>
    <row r="840" spans="1:38" x14ac:dyDescent="0.25">
      <c r="A840" s="2"/>
      <c r="B840" s="4"/>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row>
    <row r="841" spans="1:38" x14ac:dyDescent="0.25">
      <c r="A841" s="2"/>
      <c r="B841" s="4"/>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row>
    <row r="842" spans="1:38" x14ac:dyDescent="0.25">
      <c r="A842" s="2"/>
      <c r="B842" s="4"/>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row>
    <row r="843" spans="1:38" x14ac:dyDescent="0.25">
      <c r="A843" s="2"/>
      <c r="B843" s="4"/>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row>
    <row r="844" spans="1:38" x14ac:dyDescent="0.25">
      <c r="A844" s="2"/>
      <c r="B844" s="4"/>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row>
    <row r="845" spans="1:38" x14ac:dyDescent="0.25">
      <c r="A845" s="2"/>
      <c r="B845" s="4"/>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row>
    <row r="846" spans="1:38" x14ac:dyDescent="0.25">
      <c r="A846" s="2"/>
      <c r="B846" s="4"/>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row>
    <row r="847" spans="1:38" x14ac:dyDescent="0.25">
      <c r="A847" s="2"/>
      <c r="B847" s="4"/>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row>
    <row r="848" spans="1:38" x14ac:dyDescent="0.25">
      <c r="A848" s="2"/>
      <c r="B848" s="4"/>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row>
    <row r="849" spans="1:38" x14ac:dyDescent="0.25">
      <c r="A849" s="2"/>
      <c r="B849" s="4"/>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row>
    <row r="850" spans="1:38" x14ac:dyDescent="0.25">
      <c r="A850" s="2"/>
      <c r="B850" s="4"/>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row>
    <row r="851" spans="1:38" x14ac:dyDescent="0.25">
      <c r="A851" s="2"/>
      <c r="B851" s="4"/>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row>
    <row r="852" spans="1:38" x14ac:dyDescent="0.25">
      <c r="A852" s="2"/>
      <c r="B852" s="4"/>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row>
    <row r="853" spans="1:38" x14ac:dyDescent="0.25">
      <c r="A853" s="2"/>
      <c r="B853" s="4"/>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row>
    <row r="854" spans="1:38" x14ac:dyDescent="0.25">
      <c r="A854" s="2"/>
      <c r="B854" s="4"/>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row>
    <row r="855" spans="1:38" x14ac:dyDescent="0.25">
      <c r="A855" s="2"/>
      <c r="B855" s="4"/>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row>
    <row r="856" spans="1:38" x14ac:dyDescent="0.25">
      <c r="A856" s="2"/>
      <c r="B856" s="4"/>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row>
    <row r="857" spans="1:38" x14ac:dyDescent="0.25">
      <c r="A857" s="2"/>
      <c r="B857" s="4"/>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row>
    <row r="858" spans="1:38" x14ac:dyDescent="0.25">
      <c r="A858" s="2"/>
      <c r="B858" s="4"/>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row>
    <row r="859" spans="1:38" x14ac:dyDescent="0.25">
      <c r="A859" s="2"/>
      <c r="B859" s="4"/>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row>
    <row r="860" spans="1:38" x14ac:dyDescent="0.25">
      <c r="A860" s="2"/>
      <c r="B860" s="4"/>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row>
    <row r="861" spans="1:38" x14ac:dyDescent="0.25">
      <c r="A861" s="2"/>
      <c r="B861" s="4"/>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row>
    <row r="862" spans="1:38" x14ac:dyDescent="0.25">
      <c r="A862" s="2"/>
      <c r="B862" s="4"/>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row>
    <row r="863" spans="1:38" x14ac:dyDescent="0.25">
      <c r="A863" s="2"/>
      <c r="B863" s="4"/>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row>
    <row r="864" spans="1:38" x14ac:dyDescent="0.25">
      <c r="A864" s="2"/>
      <c r="B864" s="4"/>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row>
    <row r="865" spans="1:38" x14ac:dyDescent="0.25">
      <c r="A865" s="2"/>
      <c r="B865" s="4"/>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row>
    <row r="866" spans="1:38" x14ac:dyDescent="0.25">
      <c r="A866" s="2"/>
      <c r="B866" s="4"/>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row>
    <row r="867" spans="1:38" x14ac:dyDescent="0.25">
      <c r="A867" s="2"/>
      <c r="B867" s="4"/>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row>
    <row r="868" spans="1:38" x14ac:dyDescent="0.25">
      <c r="A868" s="2"/>
      <c r="B868" s="4"/>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row>
    <row r="869" spans="1:38" x14ac:dyDescent="0.25">
      <c r="A869" s="2"/>
      <c r="B869" s="4"/>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row>
    <row r="870" spans="1:38" x14ac:dyDescent="0.25">
      <c r="A870" s="2"/>
      <c r="B870" s="4"/>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row>
    <row r="871" spans="1:38" x14ac:dyDescent="0.25">
      <c r="A871" s="2"/>
      <c r="B871" s="4"/>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row>
    <row r="872" spans="1:38" x14ac:dyDescent="0.25">
      <c r="A872" s="2"/>
      <c r="B872" s="4"/>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row>
    <row r="873" spans="1:38" x14ac:dyDescent="0.25">
      <c r="A873" s="2"/>
      <c r="B873" s="4"/>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row>
    <row r="874" spans="1:38" x14ac:dyDescent="0.25">
      <c r="A874" s="2"/>
      <c r="B874" s="4"/>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row>
    <row r="875" spans="1:38" x14ac:dyDescent="0.25">
      <c r="A875" s="2"/>
      <c r="B875" s="4"/>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row>
    <row r="876" spans="1:38" x14ac:dyDescent="0.25">
      <c r="A876" s="2"/>
      <c r="B876" s="4"/>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row>
    <row r="877" spans="1:38" x14ac:dyDescent="0.25">
      <c r="A877" s="2"/>
      <c r="B877" s="4"/>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row>
    <row r="878" spans="1:38" x14ac:dyDescent="0.25">
      <c r="A878" s="2"/>
      <c r="B878" s="4"/>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row>
    <row r="879" spans="1:38" x14ac:dyDescent="0.25">
      <c r="A879" s="2"/>
      <c r="B879" s="4"/>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row>
    <row r="880" spans="1:38" x14ac:dyDescent="0.25">
      <c r="A880" s="2"/>
      <c r="B880" s="4"/>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row>
    <row r="881" spans="1:38" x14ac:dyDescent="0.25">
      <c r="A881" s="2"/>
      <c r="B881" s="4"/>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row>
    <row r="882" spans="1:38" x14ac:dyDescent="0.25">
      <c r="A882" s="2"/>
      <c r="B882" s="4"/>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row>
    <row r="883" spans="1:38" x14ac:dyDescent="0.25">
      <c r="A883" s="2"/>
      <c r="B883" s="4"/>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row>
    <row r="884" spans="1:38" x14ac:dyDescent="0.25">
      <c r="A884" s="2"/>
      <c r="B884" s="4"/>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row>
    <row r="885" spans="1:38" x14ac:dyDescent="0.25">
      <c r="A885" s="2"/>
      <c r="B885" s="4"/>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row>
    <row r="886" spans="1:38" x14ac:dyDescent="0.25">
      <c r="A886" s="2"/>
      <c r="B886" s="4"/>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row>
    <row r="887" spans="1:38" x14ac:dyDescent="0.25">
      <c r="A887" s="2"/>
      <c r="B887" s="4"/>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row>
    <row r="888" spans="1:38" x14ac:dyDescent="0.25">
      <c r="A888" s="2"/>
      <c r="B888" s="4"/>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row>
    <row r="889" spans="1:38" x14ac:dyDescent="0.25">
      <c r="A889" s="2"/>
      <c r="B889" s="4"/>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row>
    <row r="890" spans="1:38" x14ac:dyDescent="0.25">
      <c r="A890" s="2"/>
      <c r="B890" s="4"/>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row>
    <row r="891" spans="1:38" x14ac:dyDescent="0.25">
      <c r="A891" s="2"/>
      <c r="B891" s="4"/>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row>
    <row r="892" spans="1:38" x14ac:dyDescent="0.25">
      <c r="A892" s="2"/>
      <c r="B892" s="4"/>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row>
    <row r="893" spans="1:38" x14ac:dyDescent="0.25">
      <c r="A893" s="2"/>
      <c r="B893" s="4"/>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row>
    <row r="894" spans="1:38" x14ac:dyDescent="0.25">
      <c r="A894" s="2"/>
      <c r="B894" s="4"/>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row>
    <row r="895" spans="1:38" x14ac:dyDescent="0.25">
      <c r="A895" s="2"/>
      <c r="B895" s="4"/>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row>
    <row r="896" spans="1:38" x14ac:dyDescent="0.25">
      <c r="A896" s="2"/>
      <c r="B896" s="4"/>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row>
    <row r="897" spans="1:38" x14ac:dyDescent="0.25">
      <c r="A897" s="2"/>
      <c r="B897" s="4"/>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row>
    <row r="898" spans="1:38" x14ac:dyDescent="0.25">
      <c r="A898" s="2"/>
      <c r="B898" s="4"/>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row>
    <row r="899" spans="1:38" x14ac:dyDescent="0.25">
      <c r="A899" s="2"/>
      <c r="B899" s="4"/>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row>
    <row r="900" spans="1:38" x14ac:dyDescent="0.25">
      <c r="A900" s="2"/>
      <c r="B900" s="4"/>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row>
    <row r="901" spans="1:38" x14ac:dyDescent="0.25">
      <c r="A901" s="2"/>
      <c r="B901" s="4"/>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row>
    <row r="902" spans="1:38" x14ac:dyDescent="0.25">
      <c r="A902" s="2"/>
      <c r="B902" s="4"/>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row>
    <row r="903" spans="1:38" x14ac:dyDescent="0.25">
      <c r="A903" s="2"/>
      <c r="B903" s="4"/>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row>
    <row r="904" spans="1:38" x14ac:dyDescent="0.25">
      <c r="A904" s="2"/>
      <c r="B904" s="4"/>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row>
    <row r="905" spans="1:38" x14ac:dyDescent="0.25">
      <c r="A905" s="2"/>
      <c r="B905" s="4"/>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row>
    <row r="906" spans="1:38" x14ac:dyDescent="0.25">
      <c r="A906" s="2"/>
      <c r="B906" s="4"/>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row>
    <row r="907" spans="1:38" x14ac:dyDescent="0.25">
      <c r="A907" s="2"/>
      <c r="B907" s="4"/>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row>
    <row r="908" spans="1:38" x14ac:dyDescent="0.25">
      <c r="A908" s="2"/>
      <c r="B908" s="4"/>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row>
    <row r="909" spans="1:38" x14ac:dyDescent="0.25">
      <c r="A909" s="2"/>
      <c r="B909" s="4"/>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row>
    <row r="910" spans="1:38" x14ac:dyDescent="0.25">
      <c r="A910" s="2"/>
      <c r="B910" s="4"/>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row>
    <row r="911" spans="1:38" x14ac:dyDescent="0.25">
      <c r="A911" s="2"/>
      <c r="B911" s="4"/>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row>
    <row r="912" spans="1:38" x14ac:dyDescent="0.25">
      <c r="A912" s="2"/>
      <c r="B912" s="4"/>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row>
    <row r="913" spans="1:38" x14ac:dyDescent="0.25">
      <c r="A913" s="2"/>
      <c r="B913" s="4"/>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row>
    <row r="914" spans="1:38" x14ac:dyDescent="0.25">
      <c r="A914" s="2"/>
      <c r="B914" s="4"/>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row>
    <row r="915" spans="1:38" x14ac:dyDescent="0.25">
      <c r="A915" s="2"/>
      <c r="B915" s="4"/>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row>
    <row r="916" spans="1:38" x14ac:dyDescent="0.25">
      <c r="A916" s="2"/>
      <c r="B916" s="4"/>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row>
    <row r="917" spans="1:38" x14ac:dyDescent="0.25">
      <c r="A917" s="2"/>
      <c r="B917" s="4"/>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row>
    <row r="918" spans="1:38" x14ac:dyDescent="0.25">
      <c r="A918" s="2"/>
      <c r="B918" s="4"/>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row>
    <row r="919" spans="1:38" x14ac:dyDescent="0.25">
      <c r="A919" s="2"/>
      <c r="B919" s="4"/>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row>
    <row r="920" spans="1:38" x14ac:dyDescent="0.25">
      <c r="A920" s="2"/>
      <c r="B920" s="4"/>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row>
    <row r="921" spans="1:38" x14ac:dyDescent="0.25">
      <c r="A921" s="2"/>
      <c r="B921" s="4"/>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row>
    <row r="922" spans="1:38" x14ac:dyDescent="0.25">
      <c r="A922" s="2"/>
      <c r="B922" s="4"/>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row>
    <row r="923" spans="1:38" x14ac:dyDescent="0.25">
      <c r="A923" s="2"/>
      <c r="B923" s="4"/>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row>
    <row r="924" spans="1:38" x14ac:dyDescent="0.25">
      <c r="A924" s="2"/>
      <c r="B924" s="4"/>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row>
    <row r="925" spans="1:38" x14ac:dyDescent="0.25">
      <c r="A925" s="2"/>
      <c r="B925" s="4"/>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row>
    <row r="926" spans="1:38" x14ac:dyDescent="0.25">
      <c r="A926" s="2"/>
      <c r="B926" s="4"/>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row>
    <row r="927" spans="1:38" x14ac:dyDescent="0.25">
      <c r="A927" s="2"/>
      <c r="B927" s="4"/>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row>
    <row r="928" spans="1:38" x14ac:dyDescent="0.25">
      <c r="A928" s="2"/>
      <c r="B928" s="4"/>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row>
    <row r="929" spans="1:38" x14ac:dyDescent="0.25">
      <c r="A929" s="2"/>
      <c r="B929" s="4"/>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row>
    <row r="930" spans="1:38" x14ac:dyDescent="0.25">
      <c r="A930" s="2"/>
      <c r="B930" s="4"/>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row>
    <row r="931" spans="1:38" x14ac:dyDescent="0.25">
      <c r="A931" s="2"/>
      <c r="B931" s="4"/>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row>
    <row r="932" spans="1:38" x14ac:dyDescent="0.25">
      <c r="A932" s="2"/>
      <c r="B932" s="4"/>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row>
    <row r="933" spans="1:38" x14ac:dyDescent="0.25">
      <c r="A933" s="2"/>
      <c r="B933" s="4"/>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row>
    <row r="934" spans="1:38" x14ac:dyDescent="0.25">
      <c r="A934" s="2"/>
      <c r="B934" s="4"/>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row>
    <row r="935" spans="1:38" x14ac:dyDescent="0.25">
      <c r="A935" s="2"/>
      <c r="B935" s="4"/>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row>
    <row r="936" spans="1:38" x14ac:dyDescent="0.25">
      <c r="A936" s="2"/>
      <c r="B936" s="4"/>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row>
    <row r="937" spans="1:38" x14ac:dyDescent="0.25">
      <c r="A937" s="2"/>
      <c r="B937" s="4"/>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row>
    <row r="938" spans="1:38" x14ac:dyDescent="0.25">
      <c r="A938" s="2"/>
      <c r="B938" s="4"/>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row>
    <row r="939" spans="1:38" x14ac:dyDescent="0.25">
      <c r="A939" s="2"/>
      <c r="B939" s="4"/>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row>
    <row r="940" spans="1:38" x14ac:dyDescent="0.25">
      <c r="A940" s="2"/>
      <c r="B940" s="4"/>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row>
    <row r="941" spans="1:38" x14ac:dyDescent="0.25">
      <c r="A941" s="2"/>
      <c r="B941" s="4"/>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row>
    <row r="942" spans="1:38" x14ac:dyDescent="0.25">
      <c r="A942" s="2"/>
      <c r="B942" s="4"/>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row>
    <row r="943" spans="1:38" x14ac:dyDescent="0.25">
      <c r="A943" s="2"/>
      <c r="B943" s="4"/>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row>
    <row r="944" spans="1:38" x14ac:dyDescent="0.25">
      <c r="A944" s="2"/>
      <c r="B944" s="4"/>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row>
    <row r="945" spans="1:38" x14ac:dyDescent="0.25">
      <c r="A945" s="2"/>
      <c r="B945" s="4"/>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row>
    <row r="946" spans="1:38" x14ac:dyDescent="0.25">
      <c r="A946" s="2"/>
      <c r="B946" s="4"/>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row>
    <row r="947" spans="1:38" x14ac:dyDescent="0.25">
      <c r="A947" s="2"/>
      <c r="B947" s="4"/>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row>
    <row r="948" spans="1:38" x14ac:dyDescent="0.25">
      <c r="A948" s="2"/>
      <c r="B948" s="4"/>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row>
    <row r="949" spans="1:38" x14ac:dyDescent="0.25">
      <c r="A949" s="2"/>
      <c r="B949" s="4"/>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row>
    <row r="950" spans="1:38" x14ac:dyDescent="0.25">
      <c r="A950" s="2"/>
      <c r="B950" s="4"/>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row>
    <row r="951" spans="1:38" x14ac:dyDescent="0.25">
      <c r="A951" s="2"/>
      <c r="B951" s="4"/>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row>
    <row r="952" spans="1:38" x14ac:dyDescent="0.25">
      <c r="A952" s="2"/>
      <c r="B952" s="4"/>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row>
    <row r="953" spans="1:38" x14ac:dyDescent="0.25">
      <c r="A953" s="2"/>
      <c r="B953" s="4"/>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row>
    <row r="954" spans="1:38" x14ac:dyDescent="0.25">
      <c r="A954" s="2"/>
      <c r="B954" s="4"/>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row>
    <row r="955" spans="1:38" x14ac:dyDescent="0.25">
      <c r="A955" s="2"/>
      <c r="B955" s="4"/>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row>
    <row r="956" spans="1:38" x14ac:dyDescent="0.25">
      <c r="A956" s="2"/>
      <c r="B956" s="4"/>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row>
    <row r="957" spans="1:38" x14ac:dyDescent="0.25">
      <c r="A957" s="2"/>
      <c r="B957" s="4"/>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row>
    <row r="958" spans="1:38" x14ac:dyDescent="0.25">
      <c r="A958" s="2"/>
      <c r="B958" s="4"/>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row>
    <row r="959" spans="1:38" x14ac:dyDescent="0.25">
      <c r="A959" s="2"/>
      <c r="B959" s="4"/>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row>
    <row r="960" spans="1:38" x14ac:dyDescent="0.25">
      <c r="A960" s="2"/>
      <c r="B960" s="4"/>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row>
    <row r="961" spans="1:38" x14ac:dyDescent="0.25">
      <c r="A961" s="2"/>
      <c r="B961" s="4"/>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row>
    <row r="962" spans="1:38" x14ac:dyDescent="0.25">
      <c r="A962" s="2"/>
      <c r="B962" s="4"/>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row>
    <row r="963" spans="1:38" x14ac:dyDescent="0.25">
      <c r="A963" s="2"/>
      <c r="B963" s="4"/>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row>
    <row r="964" spans="1:38" x14ac:dyDescent="0.25">
      <c r="A964" s="2"/>
      <c r="B964" s="4"/>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row>
    <row r="965" spans="1:38" x14ac:dyDescent="0.25">
      <c r="A965" s="2"/>
      <c r="B965" s="4"/>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row>
    <row r="966" spans="1:38" x14ac:dyDescent="0.25">
      <c r="A966" s="2"/>
      <c r="B966" s="4"/>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row>
    <row r="967" spans="1:38" x14ac:dyDescent="0.25">
      <c r="A967" s="2"/>
      <c r="B967" s="4"/>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row>
    <row r="968" spans="1:38" x14ac:dyDescent="0.25">
      <c r="A968" s="2"/>
      <c r="B968" s="4"/>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row>
    <row r="969" spans="1:38" x14ac:dyDescent="0.25">
      <c r="A969" s="2"/>
      <c r="B969" s="4"/>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row>
    <row r="970" spans="1:38" x14ac:dyDescent="0.25">
      <c r="A970" s="2"/>
      <c r="B970" s="4"/>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row>
    <row r="971" spans="1:38" x14ac:dyDescent="0.25">
      <c r="A971" s="2"/>
      <c r="B971" s="4"/>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row>
    <row r="972" spans="1:38" x14ac:dyDescent="0.25">
      <c r="A972" s="2"/>
      <c r="B972" s="4"/>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row>
    <row r="973" spans="1:38" x14ac:dyDescent="0.25">
      <c r="A973" s="2"/>
      <c r="B973" s="4"/>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row>
    <row r="974" spans="1:38" x14ac:dyDescent="0.25">
      <c r="A974" s="2"/>
      <c r="B974" s="4"/>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row>
  </sheetData>
  <mergeCells count="419">
    <mergeCell ref="AM47:AN47"/>
    <mergeCell ref="AO47:AP47"/>
    <mergeCell ref="AQ47:AR47"/>
    <mergeCell ref="AS47:AT47"/>
    <mergeCell ref="AU47:AV47"/>
    <mergeCell ref="AW47:AX47"/>
    <mergeCell ref="AM55:AM56"/>
    <mergeCell ref="AN55:AN56"/>
    <mergeCell ref="AO55:AO56"/>
    <mergeCell ref="AP55:AP56"/>
    <mergeCell ref="AU55:AU56"/>
    <mergeCell ref="AV55:AV56"/>
    <mergeCell ref="AW55:AW56"/>
    <mergeCell ref="AX55:AX56"/>
    <mergeCell ref="AM44:AN44"/>
    <mergeCell ref="AO44:AP44"/>
    <mergeCell ref="AQ44:AR44"/>
    <mergeCell ref="AS44:AT44"/>
    <mergeCell ref="AU44:AV44"/>
    <mergeCell ref="AW44:AX44"/>
    <mergeCell ref="AM46:AN46"/>
    <mergeCell ref="AO46:AP46"/>
    <mergeCell ref="AQ46:AR46"/>
    <mergeCell ref="AS46:AT46"/>
    <mergeCell ref="AU46:AV46"/>
    <mergeCell ref="AW46:AX46"/>
    <mergeCell ref="AM40:AN40"/>
    <mergeCell ref="AO40:AP40"/>
    <mergeCell ref="AQ40:AR40"/>
    <mergeCell ref="AS40:AT40"/>
    <mergeCell ref="AU40:AV40"/>
    <mergeCell ref="AW40:AX40"/>
    <mergeCell ref="AM42:AN42"/>
    <mergeCell ref="AO42:AP42"/>
    <mergeCell ref="AQ42:AR42"/>
    <mergeCell ref="AS42:AT42"/>
    <mergeCell ref="AU42:AV42"/>
    <mergeCell ref="AW42:AX42"/>
    <mergeCell ref="AM38:AN38"/>
    <mergeCell ref="AO38:AP38"/>
    <mergeCell ref="AQ38:AR38"/>
    <mergeCell ref="AS38:AT38"/>
    <mergeCell ref="AU38:AV38"/>
    <mergeCell ref="AW38:AX38"/>
    <mergeCell ref="AM39:AN39"/>
    <mergeCell ref="AO39:AP39"/>
    <mergeCell ref="AQ39:AR39"/>
    <mergeCell ref="AS39:AT39"/>
    <mergeCell ref="AU39:AV39"/>
    <mergeCell ref="AW39:AX39"/>
    <mergeCell ref="AM33:AN33"/>
    <mergeCell ref="AO33:AP33"/>
    <mergeCell ref="AQ33:AR33"/>
    <mergeCell ref="AS33:AT33"/>
    <mergeCell ref="AU33:AV33"/>
    <mergeCell ref="AW33:AX33"/>
    <mergeCell ref="AM35:AN36"/>
    <mergeCell ref="AO35:AP36"/>
    <mergeCell ref="AQ35:AR36"/>
    <mergeCell ref="AS35:AT36"/>
    <mergeCell ref="AU35:AV36"/>
    <mergeCell ref="AW35:AX36"/>
    <mergeCell ref="AM31:AN31"/>
    <mergeCell ref="AO31:AP31"/>
    <mergeCell ref="AQ31:AR31"/>
    <mergeCell ref="AS31:AT31"/>
    <mergeCell ref="AU31:AV31"/>
    <mergeCell ref="AW31:AX31"/>
    <mergeCell ref="AM32:AN32"/>
    <mergeCell ref="AO32:AP32"/>
    <mergeCell ref="AQ32:AR32"/>
    <mergeCell ref="AS32:AT32"/>
    <mergeCell ref="AU32:AV32"/>
    <mergeCell ref="AW32:AX32"/>
    <mergeCell ref="AV15:AV16"/>
    <mergeCell ref="AW15:AW16"/>
    <mergeCell ref="AX15:AX16"/>
    <mergeCell ref="AM29:AN29"/>
    <mergeCell ref="AO29:AP29"/>
    <mergeCell ref="AQ29:AR29"/>
    <mergeCell ref="AS29:AT29"/>
    <mergeCell ref="AU29:AV29"/>
    <mergeCell ref="AW29:AX29"/>
    <mergeCell ref="AM15:AM16"/>
    <mergeCell ref="AN15:AN16"/>
    <mergeCell ref="AO15:AO16"/>
    <mergeCell ref="AP15:AP16"/>
    <mergeCell ref="AQ15:AQ16"/>
    <mergeCell ref="AR15:AR16"/>
    <mergeCell ref="AS15:AS16"/>
    <mergeCell ref="AT15:AT16"/>
    <mergeCell ref="AU15:AU16"/>
    <mergeCell ref="AM5:AP5"/>
    <mergeCell ref="AM6:AN6"/>
    <mergeCell ref="AO6:AP6"/>
    <mergeCell ref="AQ5:AT5"/>
    <mergeCell ref="AU5:AX5"/>
    <mergeCell ref="AQ6:AR6"/>
    <mergeCell ref="AS6:AT6"/>
    <mergeCell ref="AU6:AV6"/>
    <mergeCell ref="AW6:AX6"/>
    <mergeCell ref="AI47:AJ47"/>
    <mergeCell ref="AK47:AL47"/>
    <mergeCell ref="AI55:AI56"/>
    <mergeCell ref="AJ55:AJ56"/>
    <mergeCell ref="AK55:AK56"/>
    <mergeCell ref="AL55:AL56"/>
    <mergeCell ref="AI39:AJ39"/>
    <mergeCell ref="AK39:AL39"/>
    <mergeCell ref="AI40:AJ40"/>
    <mergeCell ref="AK40:AL40"/>
    <mergeCell ref="AI42:AJ42"/>
    <mergeCell ref="AK42:AL42"/>
    <mergeCell ref="AI44:AJ44"/>
    <mergeCell ref="AK44:AL44"/>
    <mergeCell ref="AI46:AJ46"/>
    <mergeCell ref="AK46:AL46"/>
    <mergeCell ref="AI31:AJ31"/>
    <mergeCell ref="AK31:AL31"/>
    <mergeCell ref="AI32:AJ32"/>
    <mergeCell ref="AK32:AL32"/>
    <mergeCell ref="AI33:AJ33"/>
    <mergeCell ref="AK33:AL33"/>
    <mergeCell ref="AI35:AJ36"/>
    <mergeCell ref="AK35:AL36"/>
    <mergeCell ref="AI38:AJ38"/>
    <mergeCell ref="AK38:AL38"/>
    <mergeCell ref="AI5:AL5"/>
    <mergeCell ref="AI6:AJ6"/>
    <mergeCell ref="AK6:AL6"/>
    <mergeCell ref="AI15:AI16"/>
    <mergeCell ref="AJ15:AJ16"/>
    <mergeCell ref="AK15:AK16"/>
    <mergeCell ref="AL15:AL16"/>
    <mergeCell ref="AI29:AJ29"/>
    <mergeCell ref="AK29:AL29"/>
    <mergeCell ref="AE44:AF44"/>
    <mergeCell ref="AG44:AH44"/>
    <mergeCell ref="AE46:AF46"/>
    <mergeCell ref="AG46:AH46"/>
    <mergeCell ref="AE47:AF47"/>
    <mergeCell ref="AG47:AH47"/>
    <mergeCell ref="AE55:AE56"/>
    <mergeCell ref="AF55:AF56"/>
    <mergeCell ref="AG55:AG56"/>
    <mergeCell ref="AH55:AH56"/>
    <mergeCell ref="AG35:AH36"/>
    <mergeCell ref="AE38:AF38"/>
    <mergeCell ref="AG38:AH38"/>
    <mergeCell ref="AE39:AF39"/>
    <mergeCell ref="AG39:AH39"/>
    <mergeCell ref="AE40:AF40"/>
    <mergeCell ref="AG40:AH40"/>
    <mergeCell ref="AE42:AF42"/>
    <mergeCell ref="AG42:AH42"/>
    <mergeCell ref="AA46:AB46"/>
    <mergeCell ref="AC46:AD46"/>
    <mergeCell ref="AA47:AB47"/>
    <mergeCell ref="AC47:AD47"/>
    <mergeCell ref="AA55:AA56"/>
    <mergeCell ref="AB55:AB56"/>
    <mergeCell ref="AC55:AC56"/>
    <mergeCell ref="AD55:AD56"/>
    <mergeCell ref="AE5:AH5"/>
    <mergeCell ref="AE6:AF6"/>
    <mergeCell ref="AG6:AH6"/>
    <mergeCell ref="AE15:AE16"/>
    <mergeCell ref="AF15:AF16"/>
    <mergeCell ref="AG15:AG16"/>
    <mergeCell ref="AH15:AH16"/>
    <mergeCell ref="AE29:AF29"/>
    <mergeCell ref="AG29:AH29"/>
    <mergeCell ref="AE31:AF31"/>
    <mergeCell ref="AG31:AH31"/>
    <mergeCell ref="AE32:AF32"/>
    <mergeCell ref="AG32:AH32"/>
    <mergeCell ref="AE33:AF33"/>
    <mergeCell ref="AG33:AH33"/>
    <mergeCell ref="AE35:AF36"/>
    <mergeCell ref="AA38:AB38"/>
    <mergeCell ref="AC38:AD38"/>
    <mergeCell ref="AA39:AB39"/>
    <mergeCell ref="AC39:AD39"/>
    <mergeCell ref="AA40:AB40"/>
    <mergeCell ref="AC40:AD40"/>
    <mergeCell ref="AA42:AB42"/>
    <mergeCell ref="AC42:AD42"/>
    <mergeCell ref="AA44:AB44"/>
    <mergeCell ref="AC44:AD44"/>
    <mergeCell ref="AA29:AB29"/>
    <mergeCell ref="AC29:AD29"/>
    <mergeCell ref="AA31:AB31"/>
    <mergeCell ref="AC31:AD31"/>
    <mergeCell ref="AA32:AB32"/>
    <mergeCell ref="AC32:AD32"/>
    <mergeCell ref="AA33:AB33"/>
    <mergeCell ref="AC33:AD33"/>
    <mergeCell ref="AA35:AB36"/>
    <mergeCell ref="AC35:AD36"/>
    <mergeCell ref="Q29:R29"/>
    <mergeCell ref="S29:T29"/>
    <mergeCell ref="U32:V32"/>
    <mergeCell ref="W32:X32"/>
    <mergeCell ref="Y32:Z32"/>
    <mergeCell ref="S31:T31"/>
    <mergeCell ref="Y31:Z31"/>
    <mergeCell ref="S32:T32"/>
    <mergeCell ref="U31:V31"/>
    <mergeCell ref="W31:X31"/>
    <mergeCell ref="U29:V29"/>
    <mergeCell ref="W29:X29"/>
    <mergeCell ref="Y29:Z29"/>
    <mergeCell ref="Q31:R31"/>
    <mergeCell ref="Q32:R32"/>
    <mergeCell ref="C44:D44"/>
    <mergeCell ref="I44:J44"/>
    <mergeCell ref="I46:J46"/>
    <mergeCell ref="K42:L42"/>
    <mergeCell ref="M42:N42"/>
    <mergeCell ref="C46:D46"/>
    <mergeCell ref="I42:J42"/>
    <mergeCell ref="Y39:Z39"/>
    <mergeCell ref="W40:X40"/>
    <mergeCell ref="Y40:Z40"/>
    <mergeCell ref="C42:D42"/>
    <mergeCell ref="E42:F42"/>
    <mergeCell ref="G42:H42"/>
    <mergeCell ref="S40:T40"/>
    <mergeCell ref="U40:V40"/>
    <mergeCell ref="S39:T39"/>
    <mergeCell ref="W42:X42"/>
    <mergeCell ref="Y42:Z42"/>
    <mergeCell ref="U39:V39"/>
    <mergeCell ref="W39:X39"/>
    <mergeCell ref="S42:T42"/>
    <mergeCell ref="U42:V42"/>
    <mergeCell ref="E40:F40"/>
    <mergeCell ref="G40:H40"/>
    <mergeCell ref="E32:F32"/>
    <mergeCell ref="G32:H32"/>
    <mergeCell ref="E33:F33"/>
    <mergeCell ref="G33:H33"/>
    <mergeCell ref="E35:F36"/>
    <mergeCell ref="G35:H36"/>
    <mergeCell ref="C31:D31"/>
    <mergeCell ref="C32:D32"/>
    <mergeCell ref="C35:D36"/>
    <mergeCell ref="C38:D38"/>
    <mergeCell ref="C40:D40"/>
    <mergeCell ref="Y35:Z36"/>
    <mergeCell ref="Y33:Z33"/>
    <mergeCell ref="C33:D33"/>
    <mergeCell ref="E31:F31"/>
    <mergeCell ref="G31:H31"/>
    <mergeCell ref="E39:F39"/>
    <mergeCell ref="G39:H39"/>
    <mergeCell ref="C39:D39"/>
    <mergeCell ref="E38:F38"/>
    <mergeCell ref="G38:H38"/>
    <mergeCell ref="Y38:Z38"/>
    <mergeCell ref="Q33:R33"/>
    <mergeCell ref="S33:T33"/>
    <mergeCell ref="Q35:R36"/>
    <mergeCell ref="S35:T36"/>
    <mergeCell ref="U35:V36"/>
    <mergeCell ref="W35:X36"/>
    <mergeCell ref="U33:V33"/>
    <mergeCell ref="W33:X33"/>
    <mergeCell ref="U38:V38"/>
    <mergeCell ref="W38:X38"/>
    <mergeCell ref="I38:J38"/>
    <mergeCell ref="K39:L39"/>
    <mergeCell ref="M39:N39"/>
    <mergeCell ref="K40:L40"/>
    <mergeCell ref="M40:N40"/>
    <mergeCell ref="K35:L36"/>
    <mergeCell ref="K29:L29"/>
    <mergeCell ref="K31:L31"/>
    <mergeCell ref="I31:J31"/>
    <mergeCell ref="K32:L32"/>
    <mergeCell ref="I32:J32"/>
    <mergeCell ref="I33:J33"/>
    <mergeCell ref="K33:L33"/>
    <mergeCell ref="I35:J36"/>
    <mergeCell ref="I40:J40"/>
    <mergeCell ref="Q55:Q56"/>
    <mergeCell ref="R55:R56"/>
    <mergeCell ref="C47:D47"/>
    <mergeCell ref="O29:P29"/>
    <mergeCell ref="M31:N31"/>
    <mergeCell ref="O31:P31"/>
    <mergeCell ref="O32:P32"/>
    <mergeCell ref="M35:N36"/>
    <mergeCell ref="O35:P36"/>
    <mergeCell ref="O33:P33"/>
    <mergeCell ref="E46:F46"/>
    <mergeCell ref="E47:F47"/>
    <mergeCell ref="O46:P46"/>
    <mergeCell ref="E44:F44"/>
    <mergeCell ref="G44:H44"/>
    <mergeCell ref="G46:H46"/>
    <mergeCell ref="G47:H47"/>
    <mergeCell ref="O39:P39"/>
    <mergeCell ref="O40:P40"/>
    <mergeCell ref="O44:P44"/>
    <mergeCell ref="O47:P47"/>
    <mergeCell ref="M32:N32"/>
    <mergeCell ref="M33:N33"/>
    <mergeCell ref="M29:N29"/>
    <mergeCell ref="Q44:R44"/>
    <mergeCell ref="U44:V44"/>
    <mergeCell ref="Q47:R47"/>
    <mergeCell ref="X55:X56"/>
    <mergeCell ref="Y55:Y56"/>
    <mergeCell ref="U55:U56"/>
    <mergeCell ref="V55:V56"/>
    <mergeCell ref="W55:W56"/>
    <mergeCell ref="C55:C56"/>
    <mergeCell ref="D55:D56"/>
    <mergeCell ref="E55:E56"/>
    <mergeCell ref="F55:F56"/>
    <mergeCell ref="G55:G56"/>
    <mergeCell ref="H55:H56"/>
    <mergeCell ref="T55:T56"/>
    <mergeCell ref="K55:K56"/>
    <mergeCell ref="L55:L56"/>
    <mergeCell ref="M55:M56"/>
    <mergeCell ref="N55:N56"/>
    <mergeCell ref="O55:O56"/>
    <mergeCell ref="P55:P56"/>
    <mergeCell ref="I55:I56"/>
    <mergeCell ref="J55:J56"/>
    <mergeCell ref="S55:S56"/>
    <mergeCell ref="Z55:Z56"/>
    <mergeCell ref="W47:X47"/>
    <mergeCell ref="Y47:Z47"/>
    <mergeCell ref="K38:L38"/>
    <mergeCell ref="M38:N38"/>
    <mergeCell ref="O38:P38"/>
    <mergeCell ref="Q38:R38"/>
    <mergeCell ref="S38:T38"/>
    <mergeCell ref="Y44:Z44"/>
    <mergeCell ref="Q42:R42"/>
    <mergeCell ref="S44:T44"/>
    <mergeCell ref="Q39:R39"/>
    <mergeCell ref="Q40:R40"/>
    <mergeCell ref="W44:X44"/>
    <mergeCell ref="U46:V46"/>
    <mergeCell ref="S47:T47"/>
    <mergeCell ref="Q46:R46"/>
    <mergeCell ref="K44:L44"/>
    <mergeCell ref="M44:N44"/>
    <mergeCell ref="K47:L47"/>
    <mergeCell ref="M47:N47"/>
    <mergeCell ref="K46:L46"/>
    <mergeCell ref="M46:N46"/>
    <mergeCell ref="O42:P42"/>
    <mergeCell ref="I47:J47"/>
    <mergeCell ref="Z15:Z16"/>
    <mergeCell ref="T15:T16"/>
    <mergeCell ref="C15:C16"/>
    <mergeCell ref="D15:D16"/>
    <mergeCell ref="E15:E16"/>
    <mergeCell ref="F15:F16"/>
    <mergeCell ref="H15:H16"/>
    <mergeCell ref="M15:M16"/>
    <mergeCell ref="N15:N16"/>
    <mergeCell ref="K15:K16"/>
    <mergeCell ref="I15:I16"/>
    <mergeCell ref="G15:G16"/>
    <mergeCell ref="L15:L16"/>
    <mergeCell ref="I29:J29"/>
    <mergeCell ref="C29:D29"/>
    <mergeCell ref="E29:F29"/>
    <mergeCell ref="G29:H29"/>
    <mergeCell ref="W46:X46"/>
    <mergeCell ref="Y46:Z46"/>
    <mergeCell ref="J15:J16"/>
    <mergeCell ref="I39:J39"/>
    <mergeCell ref="U47:V47"/>
    <mergeCell ref="S46:T46"/>
    <mergeCell ref="C1:R1"/>
    <mergeCell ref="O6:P6"/>
    <mergeCell ref="S6:T6"/>
    <mergeCell ref="C5:F5"/>
    <mergeCell ref="C6:D6"/>
    <mergeCell ref="E6:F6"/>
    <mergeCell ref="G6:H6"/>
    <mergeCell ref="I6:J6"/>
    <mergeCell ref="O5:R5"/>
    <mergeCell ref="G5:J5"/>
    <mergeCell ref="K5:N5"/>
    <mergeCell ref="K6:L6"/>
    <mergeCell ref="M6:N6"/>
    <mergeCell ref="S5:V5"/>
    <mergeCell ref="C2:AX3"/>
    <mergeCell ref="C4:AX4"/>
    <mergeCell ref="W5:Z5"/>
    <mergeCell ref="Q15:Q16"/>
    <mergeCell ref="R15:R16"/>
    <mergeCell ref="O15:O16"/>
    <mergeCell ref="P15:P16"/>
    <mergeCell ref="S15:S16"/>
    <mergeCell ref="U6:V6"/>
    <mergeCell ref="W6:X6"/>
    <mergeCell ref="Y6:Z6"/>
    <mergeCell ref="Q6:R6"/>
    <mergeCell ref="U15:U16"/>
    <mergeCell ref="V15:V16"/>
    <mergeCell ref="W15:W16"/>
    <mergeCell ref="X15:X16"/>
    <mergeCell ref="Y15:Y16"/>
    <mergeCell ref="AA5:AD5"/>
    <mergeCell ref="AA6:AB6"/>
    <mergeCell ref="AC6:AD6"/>
    <mergeCell ref="AA15:AA16"/>
    <mergeCell ref="AB15:AB16"/>
    <mergeCell ref="AC15:AC16"/>
    <mergeCell ref="AD15:AD1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Платежни трансакции по уреди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NBRM</cp:lastModifiedBy>
  <dcterms:created xsi:type="dcterms:W3CDTF">2016-11-06T14:30:30Z</dcterms:created>
  <dcterms:modified xsi:type="dcterms:W3CDTF">2017-02-24T12:29:46Z</dcterms:modified>
</cp:coreProperties>
</file>