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0.09.2020\Internet MKD\"/>
    </mc:Choice>
  </mc:AlternateContent>
  <bookViews>
    <workbookView xWindow="0" yWindow="0" windowWidth="23040" windowHeight="9195" tabRatio="740" activeTab="3"/>
  </bookViews>
  <sheets>
    <sheet name="12.2004-12.2006" sheetId="13" r:id="rId1"/>
    <sheet name="3.2007-9.2010" sheetId="14" r:id="rId2"/>
    <sheet name="12.2010-3.2020" sheetId="15" r:id="rId3"/>
    <sheet name="12.2010-9.2020" sheetId="18" r:id="rId4"/>
    <sheet name="03.2011-06.2011" sheetId="17" state="hidden" r:id="rId5"/>
  </sheets>
  <externalReferences>
    <externalReference r:id="rId6"/>
  </externalReferences>
  <definedNames>
    <definedName name="_xlnm.Print_Area" localSheetId="4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4">'03.2011-06.2011'!$B:$B</definedName>
    <definedName name="_xlnm.Print_Titles" localSheetId="0">'12.2004-12.2006'!$B:$B</definedName>
    <definedName name="_xlnm.Print_Titles" localSheetId="2">'12.2010-3.2020'!$B:$B</definedName>
    <definedName name="_xlnm.Print_Titles" localSheetId="3">'12.2010-9.2020'!$B:$B</definedName>
    <definedName name="_xlnm.Print_Titles" localSheetId="1">'3.2007-9.2010'!$B:$B</definedName>
  </definedNames>
  <calcPr calcId="162913"/>
</workbook>
</file>

<file path=xl/calcChain.xml><?xml version="1.0" encoding="utf-8"?>
<calcChain xmlns="http://schemas.openxmlformats.org/spreadsheetml/2006/main">
  <c r="FC41" i="18" l="1"/>
  <c r="FC33" i="18"/>
  <c r="FC30" i="18"/>
  <c r="FC6" i="18"/>
  <c r="FF41" i="18"/>
  <c r="FE41" i="18"/>
  <c r="FD41" i="18"/>
  <c r="FF33" i="18"/>
  <c r="FE33" i="18"/>
  <c r="FD33" i="18"/>
  <c r="FF30" i="18"/>
  <c r="FE30" i="18"/>
  <c r="FD30" i="18"/>
  <c r="FF6" i="18"/>
  <c r="FE6" i="18"/>
  <c r="FD6" i="18"/>
  <c r="ET46" i="18" l="1"/>
  <c r="ES46" i="18"/>
  <c r="ER46" i="18"/>
  <c r="EQ46" i="18"/>
  <c r="AH45" i="18"/>
  <c r="Z45" i="18"/>
  <c r="V45" i="18"/>
  <c r="R45" i="18"/>
  <c r="AH44" i="18"/>
  <c r="Z44" i="18"/>
  <c r="V44" i="18"/>
  <c r="R44" i="18"/>
  <c r="AH43" i="18"/>
  <c r="Z43" i="18"/>
  <c r="V43" i="18"/>
  <c r="R43" i="18"/>
  <c r="AH42" i="18"/>
  <c r="Z42" i="18"/>
  <c r="V42" i="18"/>
  <c r="R42" i="18"/>
  <c r="FB41" i="18"/>
  <c r="FA41" i="18"/>
  <c r="EZ41" i="18"/>
  <c r="EY41" i="18"/>
  <c r="AX41" i="18"/>
  <c r="AX46" i="18" s="1"/>
  <c r="AW41" i="18"/>
  <c r="AW46" i="18" s="1"/>
  <c r="AV41" i="18"/>
  <c r="AV46" i="18" s="1"/>
  <c r="AU41" i="18"/>
  <c r="AU46" i="18" s="1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U41" i="18"/>
  <c r="T41" i="18"/>
  <c r="S41" i="18"/>
  <c r="R41" i="18"/>
  <c r="Q41" i="18"/>
  <c r="P41" i="18"/>
  <c r="O41" i="18"/>
  <c r="J41" i="18"/>
  <c r="I41" i="18"/>
  <c r="H41" i="18"/>
  <c r="G41" i="18"/>
  <c r="F41" i="18"/>
  <c r="E41" i="18"/>
  <c r="D41" i="18"/>
  <c r="C41" i="18"/>
  <c r="AH40" i="18"/>
  <c r="Z40" i="18"/>
  <c r="V40" i="18"/>
  <c r="R40" i="18"/>
  <c r="AH39" i="18"/>
  <c r="Z39" i="18"/>
  <c r="V39" i="18"/>
  <c r="R39" i="18"/>
  <c r="AH38" i="18"/>
  <c r="Z38" i="18"/>
  <c r="V38" i="18"/>
  <c r="R38" i="18"/>
  <c r="AH37" i="18"/>
  <c r="Z37" i="18"/>
  <c r="V37" i="18"/>
  <c r="R37" i="18"/>
  <c r="AH36" i="18"/>
  <c r="Z36" i="18"/>
  <c r="V36" i="18"/>
  <c r="R36" i="18"/>
  <c r="AH35" i="18"/>
  <c r="Z35" i="18"/>
  <c r="V35" i="18"/>
  <c r="R35" i="18"/>
  <c r="AH34" i="18"/>
  <c r="Z34" i="18"/>
  <c r="V34" i="18"/>
  <c r="V33" i="18" s="1"/>
  <c r="R34" i="18"/>
  <c r="FB33" i="18"/>
  <c r="FA33" i="18"/>
  <c r="EZ33" i="18"/>
  <c r="EY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U33" i="18"/>
  <c r="T33" i="18"/>
  <c r="S33" i="18"/>
  <c r="R33" i="18"/>
  <c r="Q33" i="18"/>
  <c r="P33" i="18"/>
  <c r="O33" i="18"/>
  <c r="J33" i="18"/>
  <c r="I33" i="18"/>
  <c r="H33" i="18"/>
  <c r="G33" i="18"/>
  <c r="F33" i="18"/>
  <c r="E33" i="18"/>
  <c r="D33" i="18"/>
  <c r="C33" i="18"/>
  <c r="EX32" i="18"/>
  <c r="ET32" i="18"/>
  <c r="AH32" i="18"/>
  <c r="Z32" i="18"/>
  <c r="V32" i="18"/>
  <c r="R32" i="18"/>
  <c r="R30" i="18" s="1"/>
  <c r="EX31" i="18"/>
  <c r="ET31" i="18"/>
  <c r="AH31" i="18"/>
  <c r="Z31" i="18"/>
  <c r="Z30" i="18" s="1"/>
  <c r="V31" i="18"/>
  <c r="R31" i="18"/>
  <c r="FB30" i="18"/>
  <c r="FA30" i="18"/>
  <c r="EZ30" i="18"/>
  <c r="EY30" i="18"/>
  <c r="AP30" i="18"/>
  <c r="AO30" i="18"/>
  <c r="AN30" i="18"/>
  <c r="AM30" i="18"/>
  <c r="AL30" i="18"/>
  <c r="AK30" i="18"/>
  <c r="AJ30" i="18"/>
  <c r="AI30" i="18"/>
  <c r="AG30" i="18"/>
  <c r="AF30" i="18"/>
  <c r="AE30" i="18"/>
  <c r="AD30" i="18"/>
  <c r="AC30" i="18"/>
  <c r="AB30" i="18"/>
  <c r="AA30" i="18"/>
  <c r="Y30" i="18"/>
  <c r="X30" i="18"/>
  <c r="W30" i="18"/>
  <c r="U30" i="18"/>
  <c r="T30" i="18"/>
  <c r="S30" i="18"/>
  <c r="Q30" i="18"/>
  <c r="P30" i="18"/>
  <c r="O30" i="18"/>
  <c r="J30" i="18"/>
  <c r="I30" i="18"/>
  <c r="H30" i="18"/>
  <c r="G30" i="18"/>
  <c r="F30" i="18"/>
  <c r="E30" i="18"/>
  <c r="D30" i="18"/>
  <c r="C30" i="18"/>
  <c r="AH29" i="18"/>
  <c r="Z29" i="18"/>
  <c r="V29" i="18"/>
  <c r="R29" i="18"/>
  <c r="AH28" i="18"/>
  <c r="Z28" i="18"/>
  <c r="V28" i="18"/>
  <c r="R28" i="18"/>
  <c r="AH27" i="18"/>
  <c r="Z27" i="18"/>
  <c r="V27" i="18"/>
  <c r="R27" i="18"/>
  <c r="AH26" i="18"/>
  <c r="Z26" i="18"/>
  <c r="V26" i="18"/>
  <c r="R26" i="18"/>
  <c r="AH25" i="18"/>
  <c r="Z25" i="18"/>
  <c r="V25" i="18"/>
  <c r="R25" i="18"/>
  <c r="AH24" i="18"/>
  <c r="Z24" i="18"/>
  <c r="V24" i="18"/>
  <c r="R24" i="18"/>
  <c r="AH23" i="18"/>
  <c r="Z23" i="18"/>
  <c r="V23" i="18"/>
  <c r="R23" i="18"/>
  <c r="AH22" i="18"/>
  <c r="Z22" i="18"/>
  <c r="V22" i="18"/>
  <c r="R22" i="18"/>
  <c r="AH21" i="18"/>
  <c r="Z21" i="18"/>
  <c r="V21" i="18"/>
  <c r="R21" i="18"/>
  <c r="AH20" i="18"/>
  <c r="Z20" i="18"/>
  <c r="V20" i="18"/>
  <c r="R20" i="18"/>
  <c r="AH19" i="18"/>
  <c r="Z19" i="18"/>
  <c r="V19" i="18"/>
  <c r="R19" i="18"/>
  <c r="AH18" i="18"/>
  <c r="Z18" i="18"/>
  <c r="V18" i="18"/>
  <c r="R18" i="18"/>
  <c r="AH17" i="18"/>
  <c r="Z17" i="18"/>
  <c r="V17" i="18"/>
  <c r="R17" i="18"/>
  <c r="AH16" i="18"/>
  <c r="Z16" i="18"/>
  <c r="V16" i="18"/>
  <c r="R16" i="18"/>
  <c r="AH15" i="18"/>
  <c r="Z15" i="18"/>
  <c r="V15" i="18"/>
  <c r="R15" i="18"/>
  <c r="AH14" i="18"/>
  <c r="Z14" i="18"/>
  <c r="V14" i="18"/>
  <c r="R14" i="18"/>
  <c r="AH13" i="18"/>
  <c r="Z13" i="18"/>
  <c r="V13" i="18"/>
  <c r="R13" i="18"/>
  <c r="AH12" i="18"/>
  <c r="Z12" i="18"/>
  <c r="V12" i="18"/>
  <c r="R12" i="18"/>
  <c r="AH11" i="18"/>
  <c r="Z11" i="18"/>
  <c r="V11" i="18"/>
  <c r="R11" i="18"/>
  <c r="AH10" i="18"/>
  <c r="Z10" i="18"/>
  <c r="V10" i="18"/>
  <c r="R10" i="18"/>
  <c r="AH9" i="18"/>
  <c r="Z9" i="18"/>
  <c r="V9" i="18"/>
  <c r="R9" i="18"/>
  <c r="AH8" i="18"/>
  <c r="Z8" i="18"/>
  <c r="V8" i="18"/>
  <c r="R8" i="18"/>
  <c r="AH7" i="18"/>
  <c r="Z7" i="18"/>
  <c r="V7" i="18"/>
  <c r="V6" i="18" s="1"/>
  <c r="R7" i="18"/>
  <c r="FB6" i="18"/>
  <c r="FA6" i="18"/>
  <c r="EZ6" i="18"/>
  <c r="EY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U6" i="18"/>
  <c r="T6" i="18"/>
  <c r="S6" i="18"/>
  <c r="R6" i="18"/>
  <c r="Q6" i="18"/>
  <c r="P6" i="18"/>
  <c r="O6" i="18"/>
  <c r="J6" i="18"/>
  <c r="I6" i="18"/>
  <c r="H6" i="18"/>
  <c r="G6" i="18"/>
  <c r="F6" i="18"/>
  <c r="E6" i="18"/>
  <c r="D6" i="18"/>
  <c r="C6" i="18"/>
  <c r="F46" i="18" l="1"/>
  <c r="J46" i="18"/>
  <c r="W46" i="18"/>
  <c r="AE46" i="18"/>
  <c r="AI46" i="18"/>
  <c r="C46" i="18"/>
  <c r="O46" i="18"/>
  <c r="X46" i="18"/>
  <c r="AF46" i="18"/>
  <c r="AJ46" i="18"/>
  <c r="V41" i="18"/>
  <c r="D46" i="18"/>
  <c r="H46" i="18"/>
  <c r="P46" i="18"/>
  <c r="T46" i="18"/>
  <c r="Y46" i="18"/>
  <c r="AC46" i="18"/>
  <c r="AG46" i="18"/>
  <c r="AK46" i="18"/>
  <c r="AO46" i="18"/>
  <c r="R46" i="18"/>
  <c r="AA46" i="18"/>
  <c r="AM46" i="18"/>
  <c r="G46" i="18"/>
  <c r="S46" i="18"/>
  <c r="AB46" i="18"/>
  <c r="AN46" i="18"/>
  <c r="V30" i="18"/>
  <c r="V46" i="18" s="1"/>
  <c r="AH30" i="18"/>
  <c r="E46" i="18"/>
  <c r="I46" i="18"/>
  <c r="Q46" i="18"/>
  <c r="U46" i="18"/>
  <c r="Z46" i="18"/>
  <c r="AD46" i="18"/>
  <c r="AL46" i="18"/>
  <c r="AP46" i="18"/>
  <c r="AH46" i="18"/>
  <c r="EX32" i="15"/>
  <c r="EX31" i="15"/>
  <c r="ER46" i="15" l="1"/>
  <c r="ES46" i="15"/>
  <c r="ET46" i="15"/>
  <c r="EQ46" i="15"/>
  <c r="ET32" i="15"/>
  <c r="ET31" i="15"/>
  <c r="AX41" i="15" l="1"/>
  <c r="AX46" i="15" s="1"/>
  <c r="AW41" i="15"/>
  <c r="AW46" i="15" s="1"/>
  <c r="AV41" i="15"/>
  <c r="AV46" i="15" s="1"/>
  <c r="AU41" i="15"/>
  <c r="AU46" i="15" s="1"/>
  <c r="AP41" i="15"/>
  <c r="AO41" i="15"/>
  <c r="AN41" i="15"/>
  <c r="AM41" i="15"/>
  <c r="AP33" i="15"/>
  <c r="AO33" i="15"/>
  <c r="AN33" i="15"/>
  <c r="AM33" i="15"/>
  <c r="AP30" i="15"/>
  <c r="AO30" i="15"/>
  <c r="AN30" i="15"/>
  <c r="AM30" i="15"/>
  <c r="AP6" i="15"/>
  <c r="AO6" i="15"/>
  <c r="AN6" i="15"/>
  <c r="AM6" i="15"/>
  <c r="AI41" i="15"/>
  <c r="AJ41" i="15"/>
  <c r="AK41" i="15"/>
  <c r="AL41" i="15"/>
  <c r="AI33" i="15"/>
  <c r="AJ33" i="15"/>
  <c r="AK33" i="15"/>
  <c r="AL33" i="15"/>
  <c r="AI30" i="15"/>
  <c r="AJ30" i="15"/>
  <c r="AK30" i="15"/>
  <c r="AL30" i="15"/>
  <c r="AK6" i="15"/>
  <c r="AL6" i="15"/>
  <c r="AJ6" i="15"/>
  <c r="AI6" i="15"/>
  <c r="AI46" i="15" s="1"/>
  <c r="AG6" i="15"/>
  <c r="AF6" i="15"/>
  <c r="AE6" i="15"/>
  <c r="AH45" i="15"/>
  <c r="AH44" i="15"/>
  <c r="AH43" i="15"/>
  <c r="AH42" i="15"/>
  <c r="AH40" i="15"/>
  <c r="AH39" i="15"/>
  <c r="AH38" i="15"/>
  <c r="AH37" i="15"/>
  <c r="AH36" i="15"/>
  <c r="AH35" i="15"/>
  <c r="AH34" i="15"/>
  <c r="AH32" i="15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G41" i="15"/>
  <c r="AF41" i="15"/>
  <c r="AE41" i="15"/>
  <c r="AG33" i="15"/>
  <c r="AF33" i="15"/>
  <c r="AE33" i="15"/>
  <c r="AG30" i="15"/>
  <c r="AF30" i="15"/>
  <c r="AE30" i="15"/>
  <c r="AD41" i="15"/>
  <c r="AC41" i="15"/>
  <c r="AB41" i="15"/>
  <c r="AA41" i="15"/>
  <c r="AD33" i="15"/>
  <c r="AC33" i="15"/>
  <c r="AB33" i="15"/>
  <c r="AA33" i="15"/>
  <c r="AD30" i="15"/>
  <c r="AC30" i="15"/>
  <c r="AB30" i="15"/>
  <c r="AA30" i="15"/>
  <c r="AD6" i="15"/>
  <c r="AC6" i="15"/>
  <c r="AB6" i="15"/>
  <c r="AA6" i="15"/>
  <c r="Z45" i="15"/>
  <c r="Z44" i="15"/>
  <c r="Z43" i="15"/>
  <c r="Z42" i="15"/>
  <c r="Z40" i="15"/>
  <c r="Z39" i="15"/>
  <c r="Z38" i="15"/>
  <c r="Z37" i="15"/>
  <c r="Z36" i="15"/>
  <c r="Z35" i="15"/>
  <c r="Z34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Y6" i="15"/>
  <c r="X6" i="15"/>
  <c r="W6" i="15"/>
  <c r="Y30" i="15"/>
  <c r="X30" i="15"/>
  <c r="W30" i="15"/>
  <c r="Y33" i="15"/>
  <c r="X33" i="15"/>
  <c r="W33" i="15"/>
  <c r="Y41" i="15"/>
  <c r="X41" i="15"/>
  <c r="W41" i="15"/>
  <c r="V45" i="15"/>
  <c r="V44" i="15"/>
  <c r="V43" i="15"/>
  <c r="V42" i="15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U30" i="15"/>
  <c r="T30" i="15"/>
  <c r="S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U6" i="15"/>
  <c r="T6" i="15"/>
  <c r="S6" i="15"/>
  <c r="Q33" i="15"/>
  <c r="P33" i="15"/>
  <c r="Q41" i="15"/>
  <c r="P41" i="15"/>
  <c r="O41" i="15"/>
  <c r="O33" i="15"/>
  <c r="R45" i="15"/>
  <c r="R44" i="15"/>
  <c r="R43" i="15"/>
  <c r="R42" i="15"/>
  <c r="R40" i="15"/>
  <c r="R39" i="15"/>
  <c r="R38" i="15"/>
  <c r="R37" i="15"/>
  <c r="R36" i="15"/>
  <c r="R35" i="15"/>
  <c r="R34" i="15"/>
  <c r="R32" i="15"/>
  <c r="R31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Q30" i="15"/>
  <c r="P30" i="15"/>
  <c r="O30" i="15"/>
  <c r="Q6" i="15"/>
  <c r="P6" i="15"/>
  <c r="O6" i="15"/>
  <c r="J45" i="17"/>
  <c r="J44" i="17"/>
  <c r="J43" i="17"/>
  <c r="J42" i="17"/>
  <c r="J40" i="17"/>
  <c r="J39" i="17"/>
  <c r="J38" i="17"/>
  <c r="J37" i="17"/>
  <c r="J36" i="17"/>
  <c r="J35" i="17"/>
  <c r="J34" i="17"/>
  <c r="J32" i="17"/>
  <c r="J31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 s="1"/>
  <c r="I45" i="17"/>
  <c r="I44" i="17"/>
  <c r="I43" i="17"/>
  <c r="I42" i="17"/>
  <c r="I40" i="17"/>
  <c r="I39" i="17"/>
  <c r="I38" i="17"/>
  <c r="I37" i="17"/>
  <c r="I36" i="17"/>
  <c r="I35" i="17"/>
  <c r="I34" i="17"/>
  <c r="I32" i="17"/>
  <c r="I31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G45" i="17"/>
  <c r="G44" i="17"/>
  <c r="G43" i="17"/>
  <c r="G42" i="17"/>
  <c r="G40" i="17"/>
  <c r="G39" i="17"/>
  <c r="G38" i="17"/>
  <c r="G37" i="17"/>
  <c r="G36" i="17"/>
  <c r="G35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32" i="17"/>
  <c r="G31" i="17"/>
  <c r="F41" i="17"/>
  <c r="E41" i="17"/>
  <c r="D41" i="17"/>
  <c r="C41" i="17"/>
  <c r="F33" i="17"/>
  <c r="E33" i="17"/>
  <c r="D33" i="17"/>
  <c r="C33" i="17"/>
  <c r="F30" i="17"/>
  <c r="E30" i="17"/>
  <c r="D30" i="17"/>
  <c r="C30" i="17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C22" i="14"/>
  <c r="D6" i="14"/>
  <c r="E6" i="14"/>
  <c r="E38" i="14" s="1"/>
  <c r="F6" i="14"/>
  <c r="F38" i="14" s="1"/>
  <c r="G6" i="14"/>
  <c r="G38" i="14" s="1"/>
  <c r="H6" i="14"/>
  <c r="I6" i="14"/>
  <c r="I38" i="14" s="1"/>
  <c r="J6" i="14"/>
  <c r="J38" i="14" s="1"/>
  <c r="K6" i="14"/>
  <c r="K38" i="14" s="1"/>
  <c r="L6" i="14"/>
  <c r="L38" i="14" s="1"/>
  <c r="M6" i="14"/>
  <c r="M38" i="14" s="1"/>
  <c r="N6" i="14"/>
  <c r="O6" i="14"/>
  <c r="O38" i="14" s="1"/>
  <c r="P6" i="14"/>
  <c r="Q6" i="14"/>
  <c r="Q38" i="14" s="1"/>
  <c r="R6" i="14"/>
  <c r="S6" i="14"/>
  <c r="S38" i="14" s="1"/>
  <c r="T6" i="14"/>
  <c r="T38" i="14" s="1"/>
  <c r="U6" i="14"/>
  <c r="V6" i="14"/>
  <c r="W6" i="14"/>
  <c r="X6" i="14"/>
  <c r="X38" i="14" s="1"/>
  <c r="Y6" i="14"/>
  <c r="Z6" i="14"/>
  <c r="AA6" i="14"/>
  <c r="AA38" i="14" s="1"/>
  <c r="AB6" i="14"/>
  <c r="AB38" i="14" s="1"/>
  <c r="AC6" i="14"/>
  <c r="AD6" i="14"/>
  <c r="AE6" i="14"/>
  <c r="AE38" i="14" s="1"/>
  <c r="AF6" i="14"/>
  <c r="AF38" i="14" s="1"/>
  <c r="AG6" i="14"/>
  <c r="AG38" i="14"/>
  <c r="AH6" i="14"/>
  <c r="AI6" i="14"/>
  <c r="AJ6" i="14"/>
  <c r="AJ38" i="14" s="1"/>
  <c r="AK6" i="14"/>
  <c r="AK38" i="14" s="1"/>
  <c r="AL6" i="14"/>
  <c r="AM6" i="14"/>
  <c r="AN6" i="14"/>
  <c r="AN38" i="14"/>
  <c r="AO6" i="14"/>
  <c r="AP6" i="14"/>
  <c r="AQ6" i="14"/>
  <c r="AR6" i="14"/>
  <c r="AR38" i="14" s="1"/>
  <c r="AS6" i="14"/>
  <c r="AT6" i="14"/>
  <c r="AU6" i="14"/>
  <c r="AV6" i="14"/>
  <c r="AW6" i="14"/>
  <c r="AW38" i="14" s="1"/>
  <c r="AX6" i="14"/>
  <c r="AY6" i="14"/>
  <c r="AZ6" i="14"/>
  <c r="AZ38" i="14" s="1"/>
  <c r="BA6" i="14"/>
  <c r="BA38" i="14" s="1"/>
  <c r="BB6" i="14"/>
  <c r="BC6" i="14"/>
  <c r="BD6" i="14"/>
  <c r="BD38" i="14" s="1"/>
  <c r="BE6" i="14"/>
  <c r="BE38" i="14" s="1"/>
  <c r="BF6" i="14"/>
  <c r="BG6" i="14"/>
  <c r="BG38" i="14" s="1"/>
  <c r="BH6" i="14"/>
  <c r="BH38" i="14" s="1"/>
  <c r="BI6" i="14"/>
  <c r="BJ6" i="14"/>
  <c r="C6" i="14"/>
  <c r="C38" i="14" s="1"/>
  <c r="D41" i="15"/>
  <c r="E41" i="15"/>
  <c r="F41" i="15"/>
  <c r="G41" i="15"/>
  <c r="H41" i="15"/>
  <c r="I41" i="15"/>
  <c r="J41" i="15"/>
  <c r="C41" i="15"/>
  <c r="D33" i="15"/>
  <c r="E33" i="15"/>
  <c r="F33" i="15"/>
  <c r="G33" i="15"/>
  <c r="H33" i="15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C6" i="15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C25" i="13"/>
  <c r="AL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C22" i="13"/>
  <c r="D6" i="13"/>
  <c r="E6" i="13"/>
  <c r="F6" i="13"/>
  <c r="G6" i="13"/>
  <c r="H6" i="13"/>
  <c r="H31" i="13" s="1"/>
  <c r="I6" i="13"/>
  <c r="J6" i="13"/>
  <c r="K6" i="13"/>
  <c r="L6" i="13"/>
  <c r="M6" i="13"/>
  <c r="N6" i="13"/>
  <c r="O6" i="13"/>
  <c r="P6" i="13"/>
  <c r="Q6" i="13"/>
  <c r="Q31" i="13" s="1"/>
  <c r="R6" i="13"/>
  <c r="S6" i="13"/>
  <c r="T6" i="13"/>
  <c r="T31" i="13" s="1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C6" i="13"/>
  <c r="AC46" i="15"/>
  <c r="V31" i="13" l="1"/>
  <c r="N31" i="13"/>
  <c r="G33" i="17"/>
  <c r="AG31" i="13"/>
  <c r="AU38" i="14"/>
  <c r="AQ38" i="14"/>
  <c r="AO38" i="14"/>
  <c r="AH31" i="13"/>
  <c r="Z31" i="13"/>
  <c r="R31" i="13"/>
  <c r="AY38" i="14"/>
  <c r="AI31" i="13"/>
  <c r="AE31" i="13"/>
  <c r="W31" i="13"/>
  <c r="O31" i="13"/>
  <c r="AI38" i="14"/>
  <c r="AF31" i="13"/>
  <c r="E46" i="17"/>
  <c r="BI38" i="14"/>
  <c r="AS38" i="14"/>
  <c r="AC38" i="14"/>
  <c r="Y38" i="14"/>
  <c r="AV38" i="14"/>
  <c r="P38" i="14"/>
  <c r="F46" i="17"/>
  <c r="J33" i="17"/>
  <c r="J31" i="13"/>
  <c r="K31" i="13"/>
  <c r="G31" i="13"/>
  <c r="U38" i="14"/>
  <c r="BC38" i="14"/>
  <c r="AM38" i="14"/>
  <c r="W38" i="14"/>
  <c r="H30" i="17"/>
  <c r="J30" i="17"/>
  <c r="AK46" i="15"/>
  <c r="L31" i="13"/>
  <c r="C31" i="13"/>
  <c r="AB31" i="13"/>
  <c r="X31" i="13"/>
  <c r="I31" i="13"/>
  <c r="E31" i="13"/>
  <c r="E46" i="15"/>
  <c r="G30" i="17"/>
  <c r="I33" i="17"/>
  <c r="J41" i="17"/>
  <c r="AM46" i="15"/>
  <c r="AK31" i="13"/>
  <c r="AC31" i="13"/>
  <c r="AA31" i="13"/>
  <c r="S31" i="13"/>
  <c r="H38" i="14"/>
  <c r="D38" i="14"/>
  <c r="D46" i="17"/>
  <c r="G41" i="17"/>
  <c r="H6" i="17"/>
  <c r="H46" i="17" s="1"/>
  <c r="I30" i="17"/>
  <c r="R30" i="15"/>
  <c r="V30" i="15"/>
  <c r="P31" i="13"/>
  <c r="AJ31" i="13"/>
  <c r="AD31" i="13"/>
  <c r="D31" i="13"/>
  <c r="AL31" i="13"/>
  <c r="Y31" i="13"/>
  <c r="U31" i="13"/>
  <c r="M31" i="13"/>
  <c r="F31" i="13"/>
  <c r="F46" i="15"/>
  <c r="BJ38" i="14"/>
  <c r="BF38" i="14"/>
  <c r="BB38" i="14"/>
  <c r="AX38" i="14"/>
  <c r="AT38" i="14"/>
  <c r="AP38" i="14"/>
  <c r="AL38" i="14"/>
  <c r="AH38" i="14"/>
  <c r="AD38" i="14"/>
  <c r="Z38" i="14"/>
  <c r="V38" i="14"/>
  <c r="R38" i="14"/>
  <c r="N38" i="14"/>
  <c r="C46" i="17"/>
  <c r="G6" i="17"/>
  <c r="H33" i="17"/>
  <c r="I41" i="17"/>
  <c r="I46" i="17" s="1"/>
  <c r="AP46" i="15"/>
  <c r="P46" i="15"/>
  <c r="V33" i="15"/>
  <c r="Z33" i="15"/>
  <c r="AG46" i="15"/>
  <c r="AH6" i="15"/>
  <c r="AN46" i="15"/>
  <c r="AB46" i="15"/>
  <c r="Y46" i="15"/>
  <c r="AO46" i="15"/>
  <c r="R33" i="15"/>
  <c r="O46" i="15"/>
  <c r="V6" i="15"/>
  <c r="T46" i="15"/>
  <c r="Z30" i="15"/>
  <c r="AD46" i="15"/>
  <c r="V41" i="15"/>
  <c r="AH30" i="15"/>
  <c r="H46" i="15"/>
  <c r="D46" i="15"/>
  <c r="Q46" i="15"/>
  <c r="U46" i="15"/>
  <c r="S46" i="15"/>
  <c r="W46" i="15"/>
  <c r="Z6" i="15"/>
  <c r="AH33" i="15"/>
  <c r="AH41" i="15"/>
  <c r="AL46" i="15"/>
  <c r="AJ46" i="15"/>
  <c r="G46" i="15"/>
  <c r="C46" i="15"/>
  <c r="R41" i="15"/>
  <c r="X46" i="15"/>
  <c r="Z41" i="15"/>
  <c r="AA46" i="15"/>
  <c r="AF46" i="15"/>
  <c r="J46" i="15"/>
  <c r="I46" i="15"/>
  <c r="R6" i="15"/>
  <c r="AE46" i="15"/>
  <c r="J46" i="17" l="1"/>
  <c r="G46" i="17"/>
  <c r="V46" i="15"/>
  <c r="Z46" i="15"/>
  <c r="R46" i="15"/>
  <c r="AH46" i="15"/>
</calcChain>
</file>

<file path=xl/sharedStrings.xml><?xml version="1.0" encoding="utf-8"?>
<sst xmlns="http://schemas.openxmlformats.org/spreadsheetml/2006/main" count="709" uniqueCount="133">
  <si>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</si>
  <si>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</si>
  <si>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</si>
  <si>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</si>
  <si>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</si>
  <si>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</si>
  <si>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</si>
  <si>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</si>
  <si>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</si>
  <si>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</si>
  <si>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</si>
  <si>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</si>
  <si>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</si>
  <si>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</si>
  <si>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</si>
  <si>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</si>
  <si>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</si>
  <si>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</si>
  <si>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</si>
  <si>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</si>
  <si>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</si>
  <si>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</si>
  <si>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</si>
  <si>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</si>
  <si>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</si>
  <si>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</si>
  <si>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</si>
  <si>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</si>
  <si>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</si>
  <si>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</si>
  <si>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</si>
  <si>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</si>
  <si>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</si>
  <si>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</si>
  <si>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</si>
  <si>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</si>
  <si>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</si>
  <si>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</si>
  <si>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</si>
  <si>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</si>
  <si>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</si>
  <si>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</si>
  <si>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</si>
  <si>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</si>
  <si>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</si>
  <si>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</si>
  <si>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</si>
  <si>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</si>
  <si>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</si>
  <si>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</si>
  <si>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</si>
  <si>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</si>
  <si>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</si>
  <si>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</si>
  <si>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</si>
  <si>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</si>
  <si>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</si>
  <si>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</si>
  <si>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</si>
  <si>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</si>
  <si>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</si>
  <si>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</si>
  <si>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</si>
  <si>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</si>
  <si>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</si>
  <si>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</si>
  <si>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</si>
  <si>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</si>
  <si>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</si>
  <si>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</si>
  <si>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</si>
  <si>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</si>
  <si>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</si>
  <si>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</si>
  <si>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</si>
  <si>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</si>
  <si>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</si>
  <si>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</si>
  <si>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</si>
  <si>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</si>
  <si>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</si>
  <si>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</si>
  <si>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</si>
  <si>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</si>
  <si>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</si>
  <si>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</si>
  <si>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</si>
  <si>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</si>
  <si>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</si>
  <si>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</si>
  <si>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</si>
  <si>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</si>
  <si>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</si>
  <si>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</si>
  <si>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</si>
  <si>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</si>
  <si>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</si>
  <si>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</si>
  <si>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</si>
  <si>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</si>
  <si>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</si>
  <si>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</si>
  <si>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</si>
  <si>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</si>
  <si>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</si>
  <si>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</si>
  <si>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</si>
  <si>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</si>
  <si>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</si>
  <si>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</si>
  <si>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</si>
  <si>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</si>
  <si>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</si>
  <si>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</si>
  <si>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</si>
  <si>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</si>
  <si>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</si>
  <si>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</si>
  <si>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</si>
  <si>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</si>
  <si>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</si>
  <si>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</si>
  <si>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</si>
  <si>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</si>
  <si>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</si>
  <si>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</si>
  <si>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</si>
  <si>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</si>
  <si>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Структура на кредитната изложеност на банките во периодот од 31.12.2010 до 30.9.2019 година</t>
  </si>
  <si>
    <t>31.12.2019</t>
  </si>
  <si>
    <t>31.3.2020</t>
  </si>
  <si>
    <t>30.6.2020</t>
  </si>
  <si>
    <t>30.9.2020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</si>
</sst>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#,##0.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5" fontId="3" fillId="0" borderId="0" xfId="6" applyNumberFormat="1" applyFont="1" applyAlignment="1">
      <alignment wrapText="1"/>
    </xf>
    <xf numFmtId="165" fontId="3" fillId="0" borderId="0" xfId="6" applyNumberFormat="1" applyFont="1" applyAlignment="1">
      <alignment horizontal="left" wrapText="1"/>
    </xf>
    <xf numFmtId="166" fontId="3" fillId="0" borderId="0" xfId="0" applyNumberFormat="1" applyFont="1" applyAlignment="1">
      <alignment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ColWidth="9.140625"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20" t="s">
        <v>64</v>
      </c>
      <c r="D2" s="120"/>
      <c r="E2" s="120"/>
      <c r="F2" s="120"/>
      <c r="G2" s="120"/>
      <c r="H2" s="120"/>
      <c r="I2" s="120"/>
      <c r="J2" s="120"/>
    </row>
    <row r="3" spans="2:102" ht="13.5" thickBot="1" x14ac:dyDescent="0.25"/>
    <row r="4" spans="2:102" ht="13.5" thickBot="1" x14ac:dyDescent="0.25">
      <c r="B4" s="118" t="s">
        <v>61</v>
      </c>
      <c r="C4" s="125">
        <v>38352</v>
      </c>
      <c r="D4" s="126"/>
      <c r="E4" s="126"/>
      <c r="F4" s="127"/>
      <c r="G4" s="122" t="s">
        <v>94</v>
      </c>
      <c r="H4" s="123"/>
      <c r="I4" s="123"/>
      <c r="J4" s="124"/>
      <c r="K4" s="122" t="s">
        <v>95</v>
      </c>
      <c r="L4" s="123"/>
      <c r="M4" s="123"/>
      <c r="N4" s="124"/>
      <c r="O4" s="122" t="s">
        <v>96</v>
      </c>
      <c r="P4" s="123"/>
      <c r="Q4" s="123"/>
      <c r="R4" s="124"/>
      <c r="S4" s="122" t="s">
        <v>97</v>
      </c>
      <c r="T4" s="123"/>
      <c r="U4" s="123"/>
      <c r="V4" s="124"/>
      <c r="W4" s="122" t="s">
        <v>98</v>
      </c>
      <c r="X4" s="123"/>
      <c r="Y4" s="123"/>
      <c r="Z4" s="124"/>
      <c r="AA4" s="122" t="s">
        <v>99</v>
      </c>
      <c r="AB4" s="123"/>
      <c r="AC4" s="123"/>
      <c r="AD4" s="124"/>
      <c r="AE4" s="122" t="s">
        <v>100</v>
      </c>
      <c r="AF4" s="123"/>
      <c r="AG4" s="123"/>
      <c r="AH4" s="124"/>
      <c r="AI4" s="122" t="s">
        <v>101</v>
      </c>
      <c r="AJ4" s="123"/>
      <c r="AK4" s="123"/>
      <c r="AL4" s="124"/>
      <c r="AM4" s="121"/>
      <c r="AN4" s="121"/>
      <c r="AO4" s="121"/>
      <c r="AP4" s="121"/>
      <c r="AQ4" s="121"/>
      <c r="AR4" s="121"/>
      <c r="AS4" s="121"/>
      <c r="AT4" s="121"/>
      <c r="AY4" s="121"/>
      <c r="AZ4" s="121"/>
      <c r="BA4" s="121"/>
      <c r="BB4" s="121"/>
      <c r="BC4" s="121"/>
      <c r="BD4" s="121"/>
      <c r="BE4" s="121"/>
      <c r="BF4" s="121"/>
      <c r="BK4" s="121"/>
      <c r="BL4" s="121"/>
      <c r="BM4" s="121"/>
      <c r="BN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</row>
    <row r="5" spans="2:102" s="13" customFormat="1" ht="64.5" thickBot="1" x14ac:dyDescent="0.25">
      <c r="B5" s="119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AM4:AP4"/>
    <mergeCell ref="AQ4:AT4"/>
    <mergeCell ref="W4:Z4"/>
    <mergeCell ref="C4:F4"/>
    <mergeCell ref="G4:J4"/>
    <mergeCell ref="K4:N4"/>
    <mergeCell ref="O4:R4"/>
    <mergeCell ref="S4:V4"/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ColWidth="9.140625"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20" t="s">
        <v>93</v>
      </c>
      <c r="D2" s="120"/>
      <c r="E2" s="120"/>
      <c r="F2" s="120"/>
      <c r="G2" s="120"/>
      <c r="H2" s="120"/>
      <c r="I2" s="120"/>
      <c r="J2" s="120"/>
    </row>
    <row r="3" spans="2:62" ht="13.5" thickBot="1" x14ac:dyDescent="0.25"/>
    <row r="4" spans="2:62" ht="13.5" thickBot="1" x14ac:dyDescent="0.25">
      <c r="B4" s="129" t="s">
        <v>63</v>
      </c>
      <c r="C4" s="122" t="s">
        <v>78</v>
      </c>
      <c r="D4" s="123"/>
      <c r="E4" s="123"/>
      <c r="F4" s="128"/>
      <c r="G4" s="122" t="s">
        <v>79</v>
      </c>
      <c r="H4" s="123"/>
      <c r="I4" s="123"/>
      <c r="J4" s="124"/>
      <c r="K4" s="122" t="s">
        <v>80</v>
      </c>
      <c r="L4" s="123"/>
      <c r="M4" s="123"/>
      <c r="N4" s="124"/>
      <c r="O4" s="122" t="s">
        <v>81</v>
      </c>
      <c r="P4" s="123"/>
      <c r="Q4" s="123"/>
      <c r="R4" s="124"/>
      <c r="S4" s="122" t="s">
        <v>82</v>
      </c>
      <c r="T4" s="123"/>
      <c r="U4" s="123"/>
      <c r="V4" s="124"/>
      <c r="W4" s="122" t="s">
        <v>83</v>
      </c>
      <c r="X4" s="123"/>
      <c r="Y4" s="123"/>
      <c r="Z4" s="124"/>
      <c r="AA4" s="122" t="s">
        <v>84</v>
      </c>
      <c r="AB4" s="123"/>
      <c r="AC4" s="123"/>
      <c r="AD4" s="124"/>
      <c r="AE4" s="122" t="s">
        <v>85</v>
      </c>
      <c r="AF4" s="123"/>
      <c r="AG4" s="123"/>
      <c r="AH4" s="124"/>
      <c r="AI4" s="122" t="s">
        <v>86</v>
      </c>
      <c r="AJ4" s="123"/>
      <c r="AK4" s="123"/>
      <c r="AL4" s="124"/>
      <c r="AM4" s="122" t="s">
        <v>87</v>
      </c>
      <c r="AN4" s="123"/>
      <c r="AO4" s="123"/>
      <c r="AP4" s="124"/>
      <c r="AQ4" s="122" t="s">
        <v>88</v>
      </c>
      <c r="AR4" s="123"/>
      <c r="AS4" s="123"/>
      <c r="AT4" s="124"/>
      <c r="AU4" s="122" t="s">
        <v>89</v>
      </c>
      <c r="AV4" s="123"/>
      <c r="AW4" s="123"/>
      <c r="AX4" s="124"/>
      <c r="AY4" s="122" t="s">
        <v>90</v>
      </c>
      <c r="AZ4" s="123"/>
      <c r="BA4" s="123"/>
      <c r="BB4" s="124"/>
      <c r="BC4" s="122" t="s">
        <v>91</v>
      </c>
      <c r="BD4" s="123"/>
      <c r="BE4" s="123"/>
      <c r="BF4" s="124"/>
      <c r="BG4" s="122" t="s">
        <v>92</v>
      </c>
      <c r="BH4" s="123"/>
      <c r="BI4" s="123"/>
      <c r="BJ4" s="124"/>
    </row>
    <row r="5" spans="2:62" ht="64.5" thickBot="1" x14ac:dyDescent="0.25">
      <c r="B5" s="130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  <mergeCell ref="BG4:BJ4"/>
    <mergeCell ref="AU4:AX4"/>
    <mergeCell ref="C4:F4"/>
    <mergeCell ref="G4:J4"/>
    <mergeCell ref="K4:N4"/>
    <mergeCell ref="AQ4:AT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X53"/>
  <sheetViews>
    <sheetView zoomScale="70" zoomScaleNormal="70" workbookViewId="0">
      <pane xSplit="2" ySplit="5" topLeftCell="ET13" activePane="bottomRight" state="frozen"/>
      <selection pane="topRight" activeCell="C1" sqref="C1"/>
      <selection pane="bottomLeft" activeCell="A6" sqref="A6"/>
      <selection pane="bottomRight" activeCell="FI15" sqref="FI15"/>
    </sheetView>
  </sheetViews>
  <sheetFormatPr defaultColWidth="9.140625"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13.140625" style="4" customWidth="1"/>
    <col min="129" max="131" width="9.140625" style="4"/>
    <col min="132" max="132" width="13.140625" style="4" customWidth="1"/>
    <col min="133" max="135" width="9.140625" style="4"/>
    <col min="136" max="136" width="13.140625" style="4" customWidth="1"/>
    <col min="137" max="139" width="9.140625" style="4"/>
    <col min="140" max="140" width="13.140625" style="4" customWidth="1"/>
    <col min="141" max="143" width="9.140625" style="4"/>
    <col min="144" max="144" width="13.140625" style="4" customWidth="1"/>
    <col min="145" max="147" width="9.140625" style="4"/>
    <col min="148" max="148" width="13.140625" style="4" customWidth="1"/>
    <col min="149" max="151" width="9.140625" style="4"/>
    <col min="152" max="152" width="13.140625" style="4" customWidth="1"/>
    <col min="153" max="153" width="9.140625" style="4"/>
    <col min="154" max="154" width="11.140625" style="4" bestFit="1" customWidth="1"/>
    <col min="155" max="16384" width="9.140625" style="4"/>
  </cols>
  <sheetData>
    <row r="2" spans="2:154" ht="35.25" customHeight="1" x14ac:dyDescent="0.2">
      <c r="C2" s="132" t="s">
        <v>128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</row>
    <row r="3" spans="2:154" ht="13.5" thickBot="1" x14ac:dyDescent="0.25"/>
    <row r="4" spans="2:154" ht="13.9" customHeight="1" thickBot="1" x14ac:dyDescent="0.25">
      <c r="B4" s="129" t="s">
        <v>63</v>
      </c>
      <c r="C4" s="131" t="s">
        <v>69</v>
      </c>
      <c r="D4" s="123"/>
      <c r="E4" s="123"/>
      <c r="F4" s="128"/>
      <c r="G4" s="122" t="s">
        <v>70</v>
      </c>
      <c r="H4" s="123"/>
      <c r="I4" s="123"/>
      <c r="J4" s="124"/>
      <c r="K4" s="122" t="s">
        <v>71</v>
      </c>
      <c r="L4" s="123"/>
      <c r="M4" s="123"/>
      <c r="N4" s="124"/>
      <c r="O4" s="122" t="s">
        <v>72</v>
      </c>
      <c r="P4" s="123"/>
      <c r="Q4" s="123"/>
      <c r="R4" s="124"/>
      <c r="S4" s="122" t="s">
        <v>73</v>
      </c>
      <c r="T4" s="123"/>
      <c r="U4" s="123"/>
      <c r="V4" s="124"/>
      <c r="W4" s="122" t="s">
        <v>74</v>
      </c>
      <c r="X4" s="123"/>
      <c r="Y4" s="123"/>
      <c r="Z4" s="124"/>
      <c r="AA4" s="122" t="s">
        <v>75</v>
      </c>
      <c r="AB4" s="123"/>
      <c r="AC4" s="123"/>
      <c r="AD4" s="124"/>
      <c r="AE4" s="122" t="s">
        <v>76</v>
      </c>
      <c r="AF4" s="123"/>
      <c r="AG4" s="123"/>
      <c r="AH4" s="124"/>
      <c r="AI4" s="122" t="s">
        <v>77</v>
      </c>
      <c r="AJ4" s="123"/>
      <c r="AK4" s="123"/>
      <c r="AL4" s="124"/>
      <c r="AM4" s="122" t="s">
        <v>68</v>
      </c>
      <c r="AN4" s="123"/>
      <c r="AO4" s="123"/>
      <c r="AP4" s="124"/>
      <c r="AQ4" s="122" t="s">
        <v>67</v>
      </c>
      <c r="AR4" s="123"/>
      <c r="AS4" s="123"/>
      <c r="AT4" s="124"/>
      <c r="AU4" s="122" t="s">
        <v>102</v>
      </c>
      <c r="AV4" s="123"/>
      <c r="AW4" s="123"/>
      <c r="AX4" s="124"/>
      <c r="AY4" s="122" t="s">
        <v>103</v>
      </c>
      <c r="AZ4" s="123"/>
      <c r="BA4" s="123"/>
      <c r="BB4" s="124"/>
      <c r="BC4" s="122" t="s">
        <v>104</v>
      </c>
      <c r="BD4" s="123"/>
      <c r="BE4" s="123"/>
      <c r="BF4" s="124"/>
      <c r="BG4" s="122" t="s">
        <v>105</v>
      </c>
      <c r="BH4" s="123"/>
      <c r="BI4" s="123"/>
      <c r="BJ4" s="124"/>
      <c r="BK4" s="122" t="s">
        <v>106</v>
      </c>
      <c r="BL4" s="123"/>
      <c r="BM4" s="123"/>
      <c r="BN4" s="124"/>
      <c r="BO4" s="122" t="s">
        <v>107</v>
      </c>
      <c r="BP4" s="123"/>
      <c r="BQ4" s="123"/>
      <c r="BR4" s="128"/>
      <c r="BS4" s="122" t="s">
        <v>108</v>
      </c>
      <c r="BT4" s="123"/>
      <c r="BU4" s="123"/>
      <c r="BV4" s="124"/>
      <c r="BW4" s="122" t="s">
        <v>109</v>
      </c>
      <c r="BX4" s="123"/>
      <c r="BY4" s="123"/>
      <c r="BZ4" s="124"/>
      <c r="CA4" s="122" t="s">
        <v>110</v>
      </c>
      <c r="CB4" s="123"/>
      <c r="CC4" s="123"/>
      <c r="CD4" s="124"/>
      <c r="CE4" s="122" t="s">
        <v>112</v>
      </c>
      <c r="CF4" s="123"/>
      <c r="CG4" s="123"/>
      <c r="CH4" s="124"/>
      <c r="CI4" s="122" t="s">
        <v>113</v>
      </c>
      <c r="CJ4" s="123"/>
      <c r="CK4" s="123"/>
      <c r="CL4" s="124"/>
      <c r="CM4" s="122" t="s">
        <v>114</v>
      </c>
      <c r="CN4" s="123"/>
      <c r="CO4" s="123"/>
      <c r="CP4" s="124"/>
      <c r="CQ4" s="122" t="s">
        <v>115</v>
      </c>
      <c r="CR4" s="123"/>
      <c r="CS4" s="123"/>
      <c r="CT4" s="124"/>
      <c r="CU4" s="122" t="s">
        <v>116</v>
      </c>
      <c r="CV4" s="123"/>
      <c r="CW4" s="123"/>
      <c r="CX4" s="124"/>
      <c r="CY4" s="122" t="s">
        <v>117</v>
      </c>
      <c r="CZ4" s="123"/>
      <c r="DA4" s="123"/>
      <c r="DB4" s="124"/>
      <c r="DC4" s="122" t="s">
        <v>118</v>
      </c>
      <c r="DD4" s="123"/>
      <c r="DE4" s="123"/>
      <c r="DF4" s="124"/>
      <c r="DG4" s="122" t="s">
        <v>119</v>
      </c>
      <c r="DH4" s="123"/>
      <c r="DI4" s="123"/>
      <c r="DJ4" s="124"/>
      <c r="DK4" s="122" t="s">
        <v>120</v>
      </c>
      <c r="DL4" s="123"/>
      <c r="DM4" s="123"/>
      <c r="DN4" s="124"/>
      <c r="DO4" s="122" t="s">
        <v>121</v>
      </c>
      <c r="DP4" s="123"/>
      <c r="DQ4" s="123"/>
      <c r="DR4" s="124"/>
      <c r="DS4" s="122" t="s">
        <v>122</v>
      </c>
      <c r="DT4" s="123"/>
      <c r="DU4" s="123"/>
      <c r="DV4" s="124"/>
      <c r="DW4" s="122" t="s">
        <v>123</v>
      </c>
      <c r="DX4" s="123"/>
      <c r="DY4" s="123"/>
      <c r="DZ4" s="124"/>
      <c r="EA4" s="122" t="s">
        <v>124</v>
      </c>
      <c r="EB4" s="123"/>
      <c r="EC4" s="123"/>
      <c r="ED4" s="124"/>
      <c r="EE4" s="122" t="s">
        <v>125</v>
      </c>
      <c r="EF4" s="123"/>
      <c r="EG4" s="123"/>
      <c r="EH4" s="124"/>
      <c r="EI4" s="122" t="s">
        <v>126</v>
      </c>
      <c r="EJ4" s="123"/>
      <c r="EK4" s="123"/>
      <c r="EL4" s="124"/>
      <c r="EM4" s="122" t="s">
        <v>127</v>
      </c>
      <c r="EN4" s="123"/>
      <c r="EO4" s="123"/>
      <c r="EP4" s="124"/>
      <c r="EQ4" s="122" t="s">
        <v>129</v>
      </c>
      <c r="ER4" s="123"/>
      <c r="ES4" s="123"/>
      <c r="ET4" s="124"/>
      <c r="EU4" s="122" t="s">
        <v>130</v>
      </c>
      <c r="EV4" s="123"/>
      <c r="EW4" s="123"/>
      <c r="EX4" s="124"/>
    </row>
    <row r="5" spans="2:154" ht="58.5" customHeight="1" thickBot="1" x14ac:dyDescent="0.25">
      <c r="B5" s="130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  <c r="DW5" s="88" t="s">
        <v>28</v>
      </c>
      <c r="DX5" s="40" t="s">
        <v>38</v>
      </c>
      <c r="DY5" s="40" t="s">
        <v>29</v>
      </c>
      <c r="DZ5" s="105" t="s">
        <v>30</v>
      </c>
      <c r="EA5" s="88" t="s">
        <v>28</v>
      </c>
      <c r="EB5" s="40" t="s">
        <v>38</v>
      </c>
      <c r="EC5" s="40" t="s">
        <v>29</v>
      </c>
      <c r="ED5" s="105" t="s">
        <v>30</v>
      </c>
      <c r="EE5" s="88" t="s">
        <v>28</v>
      </c>
      <c r="EF5" s="40" t="s">
        <v>38</v>
      </c>
      <c r="EG5" s="40" t="s">
        <v>29</v>
      </c>
      <c r="EH5" s="105" t="s">
        <v>30</v>
      </c>
      <c r="EI5" s="88" t="s">
        <v>28</v>
      </c>
      <c r="EJ5" s="40" t="s">
        <v>38</v>
      </c>
      <c r="EK5" s="40" t="s">
        <v>29</v>
      </c>
      <c r="EL5" s="105" t="s">
        <v>30</v>
      </c>
      <c r="EM5" s="88" t="s">
        <v>28</v>
      </c>
      <c r="EN5" s="40" t="s">
        <v>38</v>
      </c>
      <c r="EO5" s="40" t="s">
        <v>29</v>
      </c>
      <c r="EP5" s="105" t="s">
        <v>30</v>
      </c>
      <c r="EQ5" s="88" t="s">
        <v>28</v>
      </c>
      <c r="ER5" s="40" t="s">
        <v>38</v>
      </c>
      <c r="ES5" s="40" t="s">
        <v>29</v>
      </c>
      <c r="ET5" s="105" t="s">
        <v>30</v>
      </c>
      <c r="EU5" s="88" t="s">
        <v>28</v>
      </c>
      <c r="EV5" s="40" t="s">
        <v>38</v>
      </c>
      <c r="EW5" s="40" t="s">
        <v>29</v>
      </c>
      <c r="EX5" s="105" t="s">
        <v>30</v>
      </c>
    </row>
    <row r="6" spans="2:154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D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ref="AE6:AJ6" si="2">SUM(AE7:AE29)</f>
        <v>68697.757999999987</v>
      </c>
      <c r="AF6" s="50">
        <f t="shared" si="2"/>
        <v>32644.169000000002</v>
      </c>
      <c r="AG6" s="53">
        <f t="shared" si="2"/>
        <v>59376.228000000003</v>
      </c>
      <c r="AH6" s="46">
        <f t="shared" si="2"/>
        <v>160718.15499999997</v>
      </c>
      <c r="AI6" s="45">
        <f t="shared" si="2"/>
        <v>70626.547000000006</v>
      </c>
      <c r="AJ6" s="50">
        <f t="shared" si="2"/>
        <v>31724.962</v>
      </c>
      <c r="AK6" s="53">
        <f t="shared" ref="AK6:AP6" si="3">SUM(AK7:AK29)</f>
        <v>59571.274000000005</v>
      </c>
      <c r="AL6" s="46">
        <f t="shared" si="3"/>
        <v>161922.78300000002</v>
      </c>
      <c r="AM6" s="45">
        <f t="shared" si="3"/>
        <v>72318.045999999988</v>
      </c>
      <c r="AN6" s="50">
        <f t="shared" si="3"/>
        <v>30636.335999999999</v>
      </c>
      <c r="AO6" s="53">
        <f t="shared" si="3"/>
        <v>60800.725000000006</v>
      </c>
      <c r="AP6" s="46">
        <f t="shared" si="3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  <c r="EI6" s="27">
        <v>130142.12599999997</v>
      </c>
      <c r="EJ6" s="28">
        <v>26347.069000000007</v>
      </c>
      <c r="EK6" s="28">
        <v>51242.922999999988</v>
      </c>
      <c r="EL6" s="30">
        <v>207732.11799999999</v>
      </c>
      <c r="EM6" s="27">
        <v>128333.71500000001</v>
      </c>
      <c r="EN6" s="28">
        <v>27864.208000000006</v>
      </c>
      <c r="EO6" s="28">
        <v>50269.366999999998</v>
      </c>
      <c r="EP6" s="30">
        <v>206467.29</v>
      </c>
      <c r="EQ6" s="27">
        <v>134345.95300000004</v>
      </c>
      <c r="ER6" s="28">
        <v>29061.142</v>
      </c>
      <c r="ES6" s="28">
        <v>53062.31</v>
      </c>
      <c r="ET6" s="30">
        <v>216469.405</v>
      </c>
      <c r="EU6" s="27">
        <v>135121.33800000002</v>
      </c>
      <c r="EV6" s="28">
        <v>28299.643999999997</v>
      </c>
      <c r="EW6" s="28">
        <v>53172.891000000003</v>
      </c>
      <c r="EX6" s="30">
        <v>216593.87300000005</v>
      </c>
    </row>
    <row r="7" spans="2:154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">
        <v>3065.732</v>
      </c>
      <c r="EJ7" s="9">
        <v>527.07000000000005</v>
      </c>
      <c r="EK7" s="9">
        <v>1271.6010000000001</v>
      </c>
      <c r="EL7" s="10">
        <v>4864.4030000000002</v>
      </c>
      <c r="EM7" s="11">
        <v>2756.8009999999999</v>
      </c>
      <c r="EN7" s="9">
        <v>595.77499999999998</v>
      </c>
      <c r="EO7" s="9">
        <v>1316.5129999999999</v>
      </c>
      <c r="EP7" s="10">
        <v>4669.0889999999999</v>
      </c>
      <c r="EQ7" s="11">
        <v>2842.511</v>
      </c>
      <c r="ER7" s="9">
        <v>631.69100000000003</v>
      </c>
      <c r="ES7" s="9">
        <v>1314.269</v>
      </c>
      <c r="ET7" s="10">
        <v>4788.4710000000005</v>
      </c>
      <c r="EU7" s="11">
        <v>2875.4569999999999</v>
      </c>
      <c r="EV7" s="9">
        <v>631.49699999999996</v>
      </c>
      <c r="EW7" s="9">
        <v>1249.123</v>
      </c>
      <c r="EX7" s="10">
        <v>4756.0769999999993</v>
      </c>
    </row>
    <row r="8" spans="2:154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">
        <v>1154.8620000000001</v>
      </c>
      <c r="EJ8" s="9">
        <v>445.88400000000001</v>
      </c>
      <c r="EK8" s="9">
        <v>327.81599999999997</v>
      </c>
      <c r="EL8" s="10">
        <v>1928.5619999999999</v>
      </c>
      <c r="EM8" s="11">
        <v>1460.501</v>
      </c>
      <c r="EN8" s="9">
        <v>733.49800000000005</v>
      </c>
      <c r="EO8" s="9">
        <v>316.69799999999998</v>
      </c>
      <c r="EP8" s="10">
        <v>2510.6970000000001</v>
      </c>
      <c r="EQ8" s="11">
        <v>1430.2829999999999</v>
      </c>
      <c r="ER8" s="9">
        <v>997.96</v>
      </c>
      <c r="ES8" s="9">
        <v>392.13299999999998</v>
      </c>
      <c r="ET8" s="10">
        <v>2820.3759999999997</v>
      </c>
      <c r="EU8" s="11">
        <v>1472.7239999999999</v>
      </c>
      <c r="EV8" s="9">
        <v>1048.8699999999999</v>
      </c>
      <c r="EW8" s="9">
        <v>403.20600000000002</v>
      </c>
      <c r="EX8" s="10">
        <v>2924.8</v>
      </c>
    </row>
    <row r="9" spans="2:154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">
        <v>7384.53</v>
      </c>
      <c r="EJ9" s="9">
        <v>1326.546</v>
      </c>
      <c r="EK9" s="9">
        <v>3649.4409999999998</v>
      </c>
      <c r="EL9" s="10">
        <v>12360.517</v>
      </c>
      <c r="EM9" s="11">
        <v>7704.4740000000002</v>
      </c>
      <c r="EN9" s="9">
        <v>1262.0029999999999</v>
      </c>
      <c r="EO9" s="9">
        <v>3309.44</v>
      </c>
      <c r="EP9" s="10">
        <v>12275.916999999999</v>
      </c>
      <c r="EQ9" s="11">
        <v>8138.259</v>
      </c>
      <c r="ER9" s="9">
        <v>1282.7860000000001</v>
      </c>
      <c r="ES9" s="9">
        <v>3185.4740000000002</v>
      </c>
      <c r="ET9" s="10">
        <v>12606.519</v>
      </c>
      <c r="EU9" s="11">
        <v>8238.8760000000002</v>
      </c>
      <c r="EV9" s="9">
        <v>1209.1020000000001</v>
      </c>
      <c r="EW9" s="9">
        <v>3074.085</v>
      </c>
      <c r="EX9" s="10">
        <v>12522.063000000002</v>
      </c>
    </row>
    <row r="10" spans="2:154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">
        <v>3342.6819999999998</v>
      </c>
      <c r="EJ10" s="9">
        <v>464.01299999999998</v>
      </c>
      <c r="EK10" s="9">
        <v>1711.614</v>
      </c>
      <c r="EL10" s="10">
        <v>5518.3090000000002</v>
      </c>
      <c r="EM10" s="11">
        <v>3387.7910000000002</v>
      </c>
      <c r="EN10" s="9">
        <v>482.02100000000002</v>
      </c>
      <c r="EO10" s="9">
        <v>1784.136</v>
      </c>
      <c r="EP10" s="10">
        <v>5653.9480000000003</v>
      </c>
      <c r="EQ10" s="11">
        <v>3120.3</v>
      </c>
      <c r="ER10" s="9">
        <v>529.55200000000002</v>
      </c>
      <c r="ES10" s="9">
        <v>1841.894</v>
      </c>
      <c r="ET10" s="10">
        <v>5491.7460000000001</v>
      </c>
      <c r="EU10" s="11">
        <v>3032.7759999999998</v>
      </c>
      <c r="EV10" s="9">
        <v>422.48899999999998</v>
      </c>
      <c r="EW10" s="9">
        <v>1907.712</v>
      </c>
      <c r="EX10" s="10">
        <v>5362.9769999999999</v>
      </c>
    </row>
    <row r="11" spans="2:154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">
        <v>4157.8379999999997</v>
      </c>
      <c r="EJ11" s="9">
        <v>964.43600000000004</v>
      </c>
      <c r="EK11" s="9">
        <v>1720.694</v>
      </c>
      <c r="EL11" s="10">
        <v>6842.9679999999998</v>
      </c>
      <c r="EM11" s="11">
        <v>4145.0039999999999</v>
      </c>
      <c r="EN11" s="9">
        <v>907.98699999999997</v>
      </c>
      <c r="EO11" s="9">
        <v>1676.2059999999999</v>
      </c>
      <c r="EP11" s="10">
        <v>6729.1970000000001</v>
      </c>
      <c r="EQ11" s="11">
        <v>4335.1719999999996</v>
      </c>
      <c r="ER11" s="9">
        <v>1005.125</v>
      </c>
      <c r="ES11" s="9">
        <v>1521.4480000000001</v>
      </c>
      <c r="ET11" s="10">
        <v>6861.7449999999999</v>
      </c>
      <c r="EU11" s="11">
        <v>4716.1750000000002</v>
      </c>
      <c r="EV11" s="9">
        <v>1012.737</v>
      </c>
      <c r="EW11" s="9">
        <v>1461.58</v>
      </c>
      <c r="EX11" s="10">
        <v>7190.4920000000002</v>
      </c>
    </row>
    <row r="12" spans="2:154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">
        <v>5423.259</v>
      </c>
      <c r="EJ12" s="9">
        <v>1003.259</v>
      </c>
      <c r="EK12" s="9">
        <v>5729.6409999999996</v>
      </c>
      <c r="EL12" s="10">
        <v>12156.159</v>
      </c>
      <c r="EM12" s="11">
        <v>5174.3270000000002</v>
      </c>
      <c r="EN12" s="9">
        <v>1312.309</v>
      </c>
      <c r="EO12" s="9">
        <v>6287.8720000000003</v>
      </c>
      <c r="EP12" s="10">
        <v>12774.508</v>
      </c>
      <c r="EQ12" s="11">
        <v>5372.1509999999998</v>
      </c>
      <c r="ER12" s="9">
        <v>1421.643</v>
      </c>
      <c r="ES12" s="9">
        <v>6977.5360000000001</v>
      </c>
      <c r="ET12" s="10">
        <v>13771.33</v>
      </c>
      <c r="EU12" s="11">
        <v>6017.7640000000001</v>
      </c>
      <c r="EV12" s="9">
        <v>1411.5260000000001</v>
      </c>
      <c r="EW12" s="9">
        <v>6936.0330000000004</v>
      </c>
      <c r="EX12" s="10">
        <v>14365.323</v>
      </c>
    </row>
    <row r="13" spans="2:154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">
        <v>4259.5439999999999</v>
      </c>
      <c r="EJ13" s="9">
        <v>656.70500000000004</v>
      </c>
      <c r="EK13" s="9">
        <v>4183.2179999999998</v>
      </c>
      <c r="EL13" s="10">
        <v>9099.4670000000006</v>
      </c>
      <c r="EM13" s="11">
        <v>3269.2849999999999</v>
      </c>
      <c r="EN13" s="9">
        <v>837.63900000000001</v>
      </c>
      <c r="EO13" s="9">
        <v>3194.5160000000001</v>
      </c>
      <c r="EP13" s="10">
        <v>7301.44</v>
      </c>
      <c r="EQ13" s="11">
        <v>3743.0720000000001</v>
      </c>
      <c r="ER13" s="9">
        <v>958.49099999999999</v>
      </c>
      <c r="ES13" s="9">
        <v>4277.7389999999996</v>
      </c>
      <c r="ET13" s="10">
        <v>8979.3019999999997</v>
      </c>
      <c r="EU13" s="11">
        <v>4485.857</v>
      </c>
      <c r="EV13" s="9">
        <v>887.08900000000006</v>
      </c>
      <c r="EW13" s="9">
        <v>5108.8280000000004</v>
      </c>
      <c r="EX13" s="10">
        <v>10481.774000000001</v>
      </c>
    </row>
    <row r="14" spans="2:154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">
        <v>3095.0239999999999</v>
      </c>
      <c r="EJ14" s="9">
        <v>1630.0640000000001</v>
      </c>
      <c r="EK14" s="9">
        <v>3612.2080000000001</v>
      </c>
      <c r="EL14" s="10">
        <v>8337.2960000000003</v>
      </c>
      <c r="EM14" s="11">
        <v>3275.2049999999999</v>
      </c>
      <c r="EN14" s="9">
        <v>1544.5730000000001</v>
      </c>
      <c r="EO14" s="9">
        <v>3516.9009999999998</v>
      </c>
      <c r="EP14" s="10">
        <v>8336.6790000000001</v>
      </c>
      <c r="EQ14" s="11">
        <v>3414.402</v>
      </c>
      <c r="ER14" s="9">
        <v>1555.971</v>
      </c>
      <c r="ES14" s="9">
        <v>3390.5650000000001</v>
      </c>
      <c r="ET14" s="10">
        <v>8360.9380000000001</v>
      </c>
      <c r="EU14" s="11">
        <v>3442.48</v>
      </c>
      <c r="EV14" s="9">
        <v>1641.3579999999999</v>
      </c>
      <c r="EW14" s="9">
        <v>3271.1419999999998</v>
      </c>
      <c r="EX14" s="10">
        <v>8354.98</v>
      </c>
    </row>
    <row r="15" spans="2:154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">
        <v>619.28</v>
      </c>
      <c r="EJ15" s="9">
        <v>99.23</v>
      </c>
      <c r="EK15" s="9">
        <v>61.759</v>
      </c>
      <c r="EL15" s="10">
        <v>780.26900000000001</v>
      </c>
      <c r="EM15" s="11">
        <v>660.66399999999999</v>
      </c>
      <c r="EN15" s="9">
        <v>95.966999999999999</v>
      </c>
      <c r="EO15" s="9">
        <v>55.207999999999998</v>
      </c>
      <c r="EP15" s="10">
        <v>811.83900000000006</v>
      </c>
      <c r="EQ15" s="11">
        <v>741.69600000000003</v>
      </c>
      <c r="ER15" s="9">
        <v>92.992000000000004</v>
      </c>
      <c r="ES15" s="9">
        <v>62.27</v>
      </c>
      <c r="ET15" s="10">
        <v>896.95799999999997</v>
      </c>
      <c r="EU15" s="11">
        <v>761.33100000000002</v>
      </c>
      <c r="EV15" s="9">
        <v>92.192999999999998</v>
      </c>
      <c r="EW15" s="9">
        <v>57.597000000000001</v>
      </c>
      <c r="EX15" s="10">
        <v>911.12099999999998</v>
      </c>
    </row>
    <row r="16" spans="2:154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">
        <v>22960.129000000001</v>
      </c>
      <c r="EJ16" s="9">
        <v>3109.9119999999998</v>
      </c>
      <c r="EK16" s="9">
        <v>4052.828</v>
      </c>
      <c r="EL16" s="10">
        <v>30122.868999999999</v>
      </c>
      <c r="EM16" s="11">
        <v>23894.294000000002</v>
      </c>
      <c r="EN16" s="9">
        <v>2999.692</v>
      </c>
      <c r="EO16" s="9">
        <v>3913.913</v>
      </c>
      <c r="EP16" s="10">
        <v>30807.899000000001</v>
      </c>
      <c r="EQ16" s="11">
        <v>24377.323</v>
      </c>
      <c r="ER16" s="9">
        <v>2857.9780000000001</v>
      </c>
      <c r="ES16" s="9">
        <v>4007.047</v>
      </c>
      <c r="ET16" s="10">
        <v>31242.347999999998</v>
      </c>
      <c r="EU16" s="11">
        <v>24317.312999999998</v>
      </c>
      <c r="EV16" s="9">
        <v>3525.596</v>
      </c>
      <c r="EW16" s="9">
        <v>4381.5379999999996</v>
      </c>
      <c r="EX16" s="10">
        <v>32224.447</v>
      </c>
    </row>
    <row r="17" spans="2:154" ht="48" customHeight="1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">
        <v>46858.748</v>
      </c>
      <c r="EJ17" s="9">
        <v>8466.3700000000008</v>
      </c>
      <c r="EK17" s="9">
        <v>14506.183000000001</v>
      </c>
      <c r="EL17" s="10">
        <v>69831.301000000007</v>
      </c>
      <c r="EM17" s="11">
        <v>46163.59</v>
      </c>
      <c r="EN17" s="9">
        <v>8055.51</v>
      </c>
      <c r="EO17" s="9">
        <v>15006.155000000001</v>
      </c>
      <c r="EP17" s="10">
        <v>69225.255000000005</v>
      </c>
      <c r="EQ17" s="11">
        <v>48708.256000000001</v>
      </c>
      <c r="ER17" s="9">
        <v>8152.43</v>
      </c>
      <c r="ES17" s="9">
        <v>15748.878000000001</v>
      </c>
      <c r="ET17" s="10">
        <v>72609.563999999998</v>
      </c>
      <c r="EU17" s="11">
        <v>48311.811000000002</v>
      </c>
      <c r="EV17" s="9">
        <v>7893.6390000000001</v>
      </c>
      <c r="EW17" s="9">
        <v>15849.782999999999</v>
      </c>
      <c r="EX17" s="10">
        <v>72055.233000000007</v>
      </c>
    </row>
    <row r="18" spans="2:154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">
        <v>9812.6010000000006</v>
      </c>
      <c r="EJ18" s="9">
        <v>1606.646</v>
      </c>
      <c r="EK18" s="9">
        <v>3332.1219999999998</v>
      </c>
      <c r="EL18" s="10">
        <v>14751.369000000001</v>
      </c>
      <c r="EM18" s="11">
        <v>9486.5969999999998</v>
      </c>
      <c r="EN18" s="9">
        <v>1586.864</v>
      </c>
      <c r="EO18" s="9">
        <v>3158.2950000000001</v>
      </c>
      <c r="EP18" s="10">
        <v>14231.755999999999</v>
      </c>
      <c r="EQ18" s="11">
        <v>9559.3739999999998</v>
      </c>
      <c r="ER18" s="9">
        <v>1577.8320000000001</v>
      </c>
      <c r="ES18" s="9">
        <v>3275.5250000000001</v>
      </c>
      <c r="ET18" s="10">
        <v>14412.731</v>
      </c>
      <c r="EU18" s="11">
        <v>9413.9290000000001</v>
      </c>
      <c r="EV18" s="9">
        <v>1593.481</v>
      </c>
      <c r="EW18" s="9">
        <v>3386.4940000000001</v>
      </c>
      <c r="EX18" s="10">
        <v>14393.904</v>
      </c>
    </row>
    <row r="19" spans="2:154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">
        <v>3032.3359999999998</v>
      </c>
      <c r="EJ19" s="9">
        <v>1260.0840000000001</v>
      </c>
      <c r="EK19" s="9">
        <v>974.30600000000004</v>
      </c>
      <c r="EL19" s="10">
        <v>5266.7259999999997</v>
      </c>
      <c r="EM19" s="11">
        <v>3050.998</v>
      </c>
      <c r="EN19" s="9">
        <v>1266.123</v>
      </c>
      <c r="EO19" s="9">
        <v>923.81600000000003</v>
      </c>
      <c r="EP19" s="10">
        <v>5240.9369999999999</v>
      </c>
      <c r="EQ19" s="11">
        <v>3125.7649999999999</v>
      </c>
      <c r="ER19" s="9">
        <v>1487.5060000000001</v>
      </c>
      <c r="ES19" s="9">
        <v>1188.8610000000001</v>
      </c>
      <c r="ET19" s="10">
        <v>5802.1319999999996</v>
      </c>
      <c r="EU19" s="11">
        <v>3262.73</v>
      </c>
      <c r="EV19" s="9">
        <v>1421.6469999999999</v>
      </c>
      <c r="EW19" s="9">
        <v>1243.1030000000001</v>
      </c>
      <c r="EX19" s="10">
        <v>5927.4800000000005</v>
      </c>
    </row>
    <row r="20" spans="2:154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">
        <v>1375.5239999999999</v>
      </c>
      <c r="EJ20" s="9">
        <v>356.65800000000002</v>
      </c>
      <c r="EK20" s="9">
        <v>997.24300000000005</v>
      </c>
      <c r="EL20" s="10">
        <v>2729.4250000000002</v>
      </c>
      <c r="EM20" s="11">
        <v>1349.248</v>
      </c>
      <c r="EN20" s="9">
        <v>429.596</v>
      </c>
      <c r="EO20" s="9">
        <v>960.74300000000005</v>
      </c>
      <c r="EP20" s="10">
        <v>2739.587</v>
      </c>
      <c r="EQ20" s="11">
        <v>1440.8510000000001</v>
      </c>
      <c r="ER20" s="9">
        <v>522.221</v>
      </c>
      <c r="ES20" s="9">
        <v>942.74699999999996</v>
      </c>
      <c r="ET20" s="10">
        <v>2905.819</v>
      </c>
      <c r="EU20" s="11">
        <v>1510.44</v>
      </c>
      <c r="EV20" s="9">
        <v>430.51299999999998</v>
      </c>
      <c r="EW20" s="9">
        <v>1010.293</v>
      </c>
      <c r="EX20" s="10">
        <v>2951.2460000000001</v>
      </c>
    </row>
    <row r="21" spans="2:154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">
        <v>3271.18</v>
      </c>
      <c r="EJ21" s="9">
        <v>2658.953</v>
      </c>
      <c r="EK21" s="9">
        <v>1262.4860000000001</v>
      </c>
      <c r="EL21" s="10">
        <v>7192.6189999999997</v>
      </c>
      <c r="EM21" s="11">
        <v>2438.2350000000001</v>
      </c>
      <c r="EN21" s="9">
        <v>3280.4850000000001</v>
      </c>
      <c r="EO21" s="9">
        <v>885.91200000000003</v>
      </c>
      <c r="EP21" s="10">
        <v>6604.6319999999996</v>
      </c>
      <c r="EQ21" s="11">
        <v>3552.134</v>
      </c>
      <c r="ER21" s="9">
        <v>3661.4630000000002</v>
      </c>
      <c r="ES21" s="9">
        <v>954.73099999999999</v>
      </c>
      <c r="ET21" s="10">
        <v>8168.3279999999995</v>
      </c>
      <c r="EU21" s="11">
        <v>2870.9009999999998</v>
      </c>
      <c r="EV21" s="9">
        <v>3518.8609999999999</v>
      </c>
      <c r="EW21" s="9">
        <v>929.44899999999996</v>
      </c>
      <c r="EX21" s="10">
        <v>7319.2109999999993</v>
      </c>
    </row>
    <row r="22" spans="2:154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">
        <v>4355.5320000000002</v>
      </c>
      <c r="EJ22" s="9">
        <v>460.20499999999998</v>
      </c>
      <c r="EK22" s="9">
        <v>1306.202</v>
      </c>
      <c r="EL22" s="10">
        <v>6121.9390000000003</v>
      </c>
      <c r="EM22" s="11">
        <v>4213.7860000000001</v>
      </c>
      <c r="EN22" s="9">
        <v>458.69</v>
      </c>
      <c r="EO22" s="9">
        <v>690.60699999999997</v>
      </c>
      <c r="EP22" s="10">
        <v>5363.0829999999996</v>
      </c>
      <c r="EQ22" s="11">
        <v>4220.71</v>
      </c>
      <c r="ER22" s="9">
        <v>534.80100000000004</v>
      </c>
      <c r="ES22" s="9">
        <v>723.125</v>
      </c>
      <c r="ET22" s="10">
        <v>5478.6360000000004</v>
      </c>
      <c r="EU22" s="11">
        <v>4239.7740000000003</v>
      </c>
      <c r="EV22" s="9">
        <v>510.90899999999999</v>
      </c>
      <c r="EW22" s="9">
        <v>697.34500000000003</v>
      </c>
      <c r="EX22" s="10">
        <v>5448.0280000000002</v>
      </c>
    </row>
    <row r="23" spans="2:154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">
        <v>1737.222</v>
      </c>
      <c r="EJ23" s="9">
        <v>282.48700000000002</v>
      </c>
      <c r="EK23" s="9">
        <v>255.916</v>
      </c>
      <c r="EL23" s="10">
        <v>2275.625</v>
      </c>
      <c r="EM23" s="11">
        <v>1691.1420000000001</v>
      </c>
      <c r="EN23" s="9">
        <v>981.96299999999997</v>
      </c>
      <c r="EO23" s="9">
        <v>432.21899999999999</v>
      </c>
      <c r="EP23" s="10">
        <v>3105.3240000000001</v>
      </c>
      <c r="EQ23" s="11">
        <v>1699.913</v>
      </c>
      <c r="ER23" s="9">
        <v>966.32</v>
      </c>
      <c r="ES23" s="9">
        <v>457.46100000000001</v>
      </c>
      <c r="ET23" s="10">
        <v>3123.6940000000004</v>
      </c>
      <c r="EU23" s="11">
        <v>1637.674</v>
      </c>
      <c r="EV23" s="9">
        <v>228.42599999999999</v>
      </c>
      <c r="EW23" s="9">
        <v>366.06200000000001</v>
      </c>
      <c r="EX23" s="10">
        <v>2232.1619999999998</v>
      </c>
    </row>
    <row r="24" spans="2:154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W24" s="113">
        <v>666.49300000000005</v>
      </c>
      <c r="DX24" s="109">
        <v>154.91800000000001</v>
      </c>
      <c r="DY24" s="109">
        <v>339.62400000000002</v>
      </c>
      <c r="DZ24" s="10">
        <v>1161.0350000000001</v>
      </c>
      <c r="EA24" s="113">
        <v>661.38599999999997</v>
      </c>
      <c r="EB24" s="109">
        <v>141.959</v>
      </c>
      <c r="EC24" s="109">
        <v>322.94099999999997</v>
      </c>
      <c r="ED24" s="10">
        <v>1126.2860000000001</v>
      </c>
      <c r="EE24" s="113">
        <v>643.12400000000002</v>
      </c>
      <c r="EF24" s="109">
        <v>248.75700000000001</v>
      </c>
      <c r="EG24" s="109">
        <v>314.35000000000002</v>
      </c>
      <c r="EH24" s="10">
        <v>1206.231</v>
      </c>
      <c r="EI24" s="113">
        <v>676.84</v>
      </c>
      <c r="EJ24" s="109">
        <v>438.738</v>
      </c>
      <c r="EK24" s="109">
        <v>118.741</v>
      </c>
      <c r="EL24" s="10">
        <v>1234.319</v>
      </c>
      <c r="EM24" s="113">
        <v>668.298</v>
      </c>
      <c r="EN24" s="109">
        <v>493.88400000000001</v>
      </c>
      <c r="EO24" s="109">
        <v>107.036</v>
      </c>
      <c r="EP24" s="10">
        <v>1269.2180000000001</v>
      </c>
      <c r="EQ24" s="113">
        <v>687.02499999999998</v>
      </c>
      <c r="ER24" s="109">
        <v>470.54599999999999</v>
      </c>
      <c r="ES24" s="109">
        <v>98.024000000000001</v>
      </c>
      <c r="ET24" s="10">
        <v>1255.5949999999998</v>
      </c>
      <c r="EU24" s="113">
        <v>680.85</v>
      </c>
      <c r="EV24" s="109">
        <v>471.37700000000001</v>
      </c>
      <c r="EW24" s="109">
        <v>89.38</v>
      </c>
      <c r="EX24" s="10">
        <v>1241.607</v>
      </c>
    </row>
    <row r="25" spans="2:154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W25" s="113">
        <v>1820.729</v>
      </c>
      <c r="DX25" s="109">
        <v>570.46600000000001</v>
      </c>
      <c r="DY25" s="109">
        <v>254.65</v>
      </c>
      <c r="DZ25" s="10">
        <v>2645.8449999999998</v>
      </c>
      <c r="EA25" s="113">
        <v>1725.9649999999999</v>
      </c>
      <c r="EB25" s="109">
        <v>493.72199999999998</v>
      </c>
      <c r="EC25" s="109">
        <v>359.43400000000003</v>
      </c>
      <c r="ED25" s="10">
        <v>2579.1210000000001</v>
      </c>
      <c r="EE25" s="113">
        <v>1821.1310000000001</v>
      </c>
      <c r="EF25" s="109">
        <v>488.42899999999997</v>
      </c>
      <c r="EG25" s="109">
        <v>322.78399999999999</v>
      </c>
      <c r="EH25" s="10">
        <v>2632.3440000000001</v>
      </c>
      <c r="EI25" s="113">
        <v>1834.3050000000001</v>
      </c>
      <c r="EJ25" s="109">
        <v>452.16300000000001</v>
      </c>
      <c r="EK25" s="109">
        <v>315.892</v>
      </c>
      <c r="EL25" s="10">
        <v>2602.36</v>
      </c>
      <c r="EM25" s="113">
        <v>1832.01</v>
      </c>
      <c r="EN25" s="109">
        <v>404.548</v>
      </c>
      <c r="EO25" s="109">
        <v>302.69099999999997</v>
      </c>
      <c r="EP25" s="10">
        <v>2539.2489999999998</v>
      </c>
      <c r="EQ25" s="113">
        <v>2234.2269999999999</v>
      </c>
      <c r="ER25" s="109">
        <v>214.67599999999999</v>
      </c>
      <c r="ES25" s="109">
        <v>405.31799999999998</v>
      </c>
      <c r="ET25" s="10">
        <v>2854.2209999999995</v>
      </c>
      <c r="EU25" s="113">
        <v>2232.027</v>
      </c>
      <c r="EV25" s="109">
        <v>227.94</v>
      </c>
      <c r="EW25" s="109">
        <v>435.53399999999999</v>
      </c>
      <c r="EX25" s="10">
        <v>2895.5010000000002</v>
      </c>
    </row>
    <row r="26" spans="2:154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W26" s="113">
        <v>1456.6659999999999</v>
      </c>
      <c r="DX26" s="109">
        <v>100.986</v>
      </c>
      <c r="DY26" s="109">
        <v>135.60499999999999</v>
      </c>
      <c r="DZ26" s="10">
        <v>1693.2570000000001</v>
      </c>
      <c r="EA26" s="113">
        <v>1282.4880000000001</v>
      </c>
      <c r="EB26" s="109">
        <v>98.304000000000002</v>
      </c>
      <c r="EC26" s="109">
        <v>131.49600000000001</v>
      </c>
      <c r="ED26" s="10">
        <v>1512.288</v>
      </c>
      <c r="EE26" s="113">
        <v>1293.7819999999999</v>
      </c>
      <c r="EF26" s="109">
        <v>89.281999999999996</v>
      </c>
      <c r="EG26" s="109">
        <v>125.496</v>
      </c>
      <c r="EH26" s="10">
        <v>1508.56</v>
      </c>
      <c r="EI26" s="113">
        <v>1307.29</v>
      </c>
      <c r="EJ26" s="109">
        <v>97.478999999999999</v>
      </c>
      <c r="EK26" s="109">
        <v>121.773</v>
      </c>
      <c r="EL26" s="10">
        <v>1526.5419999999999</v>
      </c>
      <c r="EM26" s="113">
        <v>1205.5029999999999</v>
      </c>
      <c r="EN26" s="109">
        <v>89.593999999999994</v>
      </c>
      <c r="EO26" s="109">
        <v>100.747</v>
      </c>
      <c r="EP26" s="10">
        <v>1395.8440000000001</v>
      </c>
      <c r="EQ26" s="113">
        <v>1122.623</v>
      </c>
      <c r="ER26" s="109">
        <v>96.364000000000004</v>
      </c>
      <c r="ES26" s="109">
        <v>125.242</v>
      </c>
      <c r="ET26" s="10">
        <v>1344.229</v>
      </c>
      <c r="EU26" s="113">
        <v>1115.912</v>
      </c>
      <c r="EV26" s="109">
        <v>76.350999999999999</v>
      </c>
      <c r="EW26" s="109">
        <v>127.312</v>
      </c>
      <c r="EX26" s="10">
        <v>1319.5749999999998</v>
      </c>
    </row>
    <row r="27" spans="2:154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W27" s="113">
        <v>502.36399999999998</v>
      </c>
      <c r="DX27" s="109">
        <v>37.155000000000001</v>
      </c>
      <c r="DY27" s="109">
        <v>73.575999999999993</v>
      </c>
      <c r="DZ27" s="10">
        <v>613.09500000000003</v>
      </c>
      <c r="EA27" s="113">
        <v>509.24700000000001</v>
      </c>
      <c r="EB27" s="109">
        <v>37.234000000000002</v>
      </c>
      <c r="EC27" s="109">
        <v>72.959000000000003</v>
      </c>
      <c r="ED27" s="10">
        <v>619.44000000000005</v>
      </c>
      <c r="EE27" s="113">
        <v>475.94200000000001</v>
      </c>
      <c r="EF27" s="109">
        <v>36.548000000000002</v>
      </c>
      <c r="EG27" s="109">
        <v>67.902000000000001</v>
      </c>
      <c r="EH27" s="10">
        <v>580.39200000000005</v>
      </c>
      <c r="EI27" s="113">
        <v>392.57</v>
      </c>
      <c r="EJ27" s="109">
        <v>40.167000000000002</v>
      </c>
      <c r="EK27" s="109">
        <v>81.59</v>
      </c>
      <c r="EL27" s="10">
        <v>514.327</v>
      </c>
      <c r="EM27" s="113">
        <v>462.83800000000002</v>
      </c>
      <c r="EN27" s="109">
        <v>45.487000000000002</v>
      </c>
      <c r="EO27" s="109">
        <v>57.521000000000001</v>
      </c>
      <c r="EP27" s="10">
        <v>565.846</v>
      </c>
      <c r="EQ27" s="113">
        <v>432.46699999999998</v>
      </c>
      <c r="ER27" s="109">
        <v>42.793999999999997</v>
      </c>
      <c r="ES27" s="109">
        <v>55.813000000000002</v>
      </c>
      <c r="ET27" s="10">
        <v>531.07399999999996</v>
      </c>
      <c r="EU27" s="113">
        <v>460.36700000000002</v>
      </c>
      <c r="EV27" s="109">
        <v>44.042999999999999</v>
      </c>
      <c r="EW27" s="109">
        <v>47.186</v>
      </c>
      <c r="EX27" s="10">
        <v>551.596</v>
      </c>
    </row>
    <row r="28" spans="2:154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W28" s="113">
        <v>6.0000000000000001E-3</v>
      </c>
      <c r="DX28" s="109">
        <v>0</v>
      </c>
      <c r="DY28" s="109">
        <v>0</v>
      </c>
      <c r="DZ28" s="10">
        <v>6.0000000000000001E-3</v>
      </c>
      <c r="EA28" s="113">
        <v>7.0000000000000001E-3</v>
      </c>
      <c r="EB28" s="109">
        <v>0</v>
      </c>
      <c r="EC28" s="109">
        <v>0</v>
      </c>
      <c r="ED28" s="10">
        <v>7.0000000000000001E-3</v>
      </c>
      <c r="EE28" s="113">
        <v>6.0000000000000001E-3</v>
      </c>
      <c r="EF28" s="109">
        <v>0</v>
      </c>
      <c r="EG28" s="109">
        <v>0</v>
      </c>
      <c r="EH28" s="10">
        <v>6.0000000000000001E-3</v>
      </c>
      <c r="EI28" s="113">
        <v>0.45400000000000001</v>
      </c>
      <c r="EJ28" s="109">
        <v>0</v>
      </c>
      <c r="EK28" s="109">
        <v>0</v>
      </c>
      <c r="EL28" s="10">
        <v>0.45400000000000001</v>
      </c>
      <c r="EM28" s="113">
        <v>0.52300000000000002</v>
      </c>
      <c r="EN28" s="109">
        <v>0</v>
      </c>
      <c r="EO28" s="109">
        <v>0</v>
      </c>
      <c r="EP28" s="10">
        <v>0.52300000000000002</v>
      </c>
      <c r="EQ28" s="113">
        <v>0.39400000000000002</v>
      </c>
      <c r="ER28" s="109">
        <v>0</v>
      </c>
      <c r="ES28" s="109">
        <v>0</v>
      </c>
      <c r="ET28" s="10">
        <v>0.39400000000000002</v>
      </c>
      <c r="EU28" s="113">
        <v>0.371</v>
      </c>
      <c r="EV28" s="109">
        <v>0</v>
      </c>
      <c r="EW28" s="109">
        <v>0</v>
      </c>
      <c r="EX28" s="10">
        <v>0.371</v>
      </c>
    </row>
    <row r="29" spans="2:154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W29" s="113">
        <v>343.87799999999999</v>
      </c>
      <c r="DX29" s="109">
        <v>0</v>
      </c>
      <c r="DY29" s="109">
        <v>1743.952</v>
      </c>
      <c r="DZ29" s="10">
        <v>2087.83</v>
      </c>
      <c r="EA29" s="113">
        <v>54.314</v>
      </c>
      <c r="EB29" s="109">
        <v>0</v>
      </c>
      <c r="EC29" s="109">
        <v>2467.848</v>
      </c>
      <c r="ED29" s="10">
        <v>2522.1619999999998</v>
      </c>
      <c r="EE29" s="113">
        <v>21.709</v>
      </c>
      <c r="EF29" s="109">
        <v>0</v>
      </c>
      <c r="EG29" s="109">
        <v>2305.364</v>
      </c>
      <c r="EH29" s="10">
        <v>2327.0729999999999</v>
      </c>
      <c r="EI29" s="113">
        <v>24.643999999999998</v>
      </c>
      <c r="EJ29" s="109">
        <v>0</v>
      </c>
      <c r="EK29" s="109">
        <v>1649.6489999999999</v>
      </c>
      <c r="EL29" s="10">
        <v>1674.2929999999999</v>
      </c>
      <c r="EM29" s="113">
        <v>42.600999999999999</v>
      </c>
      <c r="EN29" s="109">
        <v>0</v>
      </c>
      <c r="EO29" s="109">
        <v>2272.2220000000002</v>
      </c>
      <c r="EP29" s="10">
        <v>2314.8229999999999</v>
      </c>
      <c r="EQ29" s="113">
        <v>47.045000000000002</v>
      </c>
      <c r="ER29" s="109">
        <v>0</v>
      </c>
      <c r="ES29" s="109">
        <v>2116.21</v>
      </c>
      <c r="ET29" s="10">
        <v>2163.2550000000001</v>
      </c>
      <c r="EU29" s="113">
        <v>23.798999999999999</v>
      </c>
      <c r="EV29" s="109">
        <v>0</v>
      </c>
      <c r="EW29" s="109">
        <v>1140.106</v>
      </c>
      <c r="EX29" s="10">
        <v>1163.905</v>
      </c>
    </row>
    <row r="30" spans="2:154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D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ref="AE30:AL30" si="10">AE31+AE32</f>
        <v>48105.490000000005</v>
      </c>
      <c r="AF30" s="17">
        <f t="shared" si="10"/>
        <v>5807.0439999999999</v>
      </c>
      <c r="AG30" s="16">
        <f t="shared" si="10"/>
        <v>41714.665999999997</v>
      </c>
      <c r="AH30" s="83">
        <f t="shared" si="10"/>
        <v>95627.200000000012</v>
      </c>
      <c r="AI30" s="81">
        <f t="shared" si="10"/>
        <v>52084.731</v>
      </c>
      <c r="AJ30" s="16">
        <f t="shared" si="10"/>
        <v>7085.5569999999998</v>
      </c>
      <c r="AK30" s="16">
        <f t="shared" si="10"/>
        <v>48021.482000000004</v>
      </c>
      <c r="AL30" s="18">
        <f t="shared" si="10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15">
        <v>85042.306000000011</v>
      </c>
      <c r="DX30" s="16">
        <v>4921.0609999999997</v>
      </c>
      <c r="DY30" s="16">
        <v>52180.137000000002</v>
      </c>
      <c r="DZ30" s="18">
        <v>142143.50399999999</v>
      </c>
      <c r="EA30" s="15">
        <v>73802</v>
      </c>
      <c r="EB30" s="16">
        <v>6852.0020000000004</v>
      </c>
      <c r="EC30" s="16">
        <v>51634.398999999998</v>
      </c>
      <c r="ED30" s="18">
        <v>132288.40100000001</v>
      </c>
      <c r="EE30" s="15">
        <v>90961.532999999996</v>
      </c>
      <c r="EF30" s="16">
        <v>6177.7909999999993</v>
      </c>
      <c r="EG30" s="16">
        <v>54550.467999999993</v>
      </c>
      <c r="EH30" s="18">
        <v>151689.79200000002</v>
      </c>
      <c r="EI30" s="15">
        <v>96087.342000000004</v>
      </c>
      <c r="EJ30" s="16">
        <v>6204.7529999999997</v>
      </c>
      <c r="EK30" s="16">
        <v>48846.820999999996</v>
      </c>
      <c r="EL30" s="18">
        <v>151138.916</v>
      </c>
      <c r="EM30" s="15">
        <v>83352.136999999988</v>
      </c>
      <c r="EN30" s="16">
        <v>6415.201</v>
      </c>
      <c r="EO30" s="16">
        <v>64043.153999999995</v>
      </c>
      <c r="EP30" s="18">
        <v>153810.492</v>
      </c>
      <c r="EQ30" s="15">
        <v>92899.68</v>
      </c>
      <c r="ER30" s="16">
        <v>6258.3040000000001</v>
      </c>
      <c r="ES30" s="16">
        <v>69687.414999999994</v>
      </c>
      <c r="ET30" s="18">
        <v>168845.399</v>
      </c>
      <c r="EU30" s="15">
        <v>91164.178</v>
      </c>
      <c r="EV30" s="16">
        <v>6162.5060000000003</v>
      </c>
      <c r="EW30" s="16">
        <v>70209.058999999994</v>
      </c>
      <c r="EX30" s="18">
        <v>167535.74300000002</v>
      </c>
    </row>
    <row r="31" spans="2:154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">
        <v>63418.097999999998</v>
      </c>
      <c r="EJ31" s="9">
        <v>933.69600000000003</v>
      </c>
      <c r="EK31" s="9">
        <v>44466.267</v>
      </c>
      <c r="EL31" s="10">
        <v>108818.061</v>
      </c>
      <c r="EM31" s="11">
        <v>50483.203999999998</v>
      </c>
      <c r="EN31" s="9">
        <v>1166.4480000000001</v>
      </c>
      <c r="EO31" s="9">
        <v>57001.305999999997</v>
      </c>
      <c r="EP31" s="10">
        <v>108650.958</v>
      </c>
      <c r="EQ31" s="11">
        <v>58721.917000000001</v>
      </c>
      <c r="ER31" s="9">
        <v>957.76700000000005</v>
      </c>
      <c r="ES31" s="9">
        <v>61567.146999999997</v>
      </c>
      <c r="ET31" s="10">
        <f>ES31+ER31+EQ31</f>
        <v>121246.83100000001</v>
      </c>
      <c r="EU31" s="11">
        <v>48204.802000000003</v>
      </c>
      <c r="EV31" s="9">
        <v>932.20500000000004</v>
      </c>
      <c r="EW31" s="9">
        <v>61757.983999999997</v>
      </c>
      <c r="EX31" s="10">
        <f>SUM(EU31:EW31)</f>
        <v>110894.99100000001</v>
      </c>
    </row>
    <row r="32" spans="2:154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">
        <v>32669.243999999999</v>
      </c>
      <c r="EJ32" s="9">
        <v>5271.0569999999998</v>
      </c>
      <c r="EK32" s="9">
        <v>4380.5540000000001</v>
      </c>
      <c r="EL32" s="10">
        <v>42320.855000000003</v>
      </c>
      <c r="EM32" s="11">
        <v>32868.932999999997</v>
      </c>
      <c r="EN32" s="9">
        <v>5248.7529999999997</v>
      </c>
      <c r="EO32" s="9">
        <v>7041.848</v>
      </c>
      <c r="EP32" s="10">
        <v>45159.534</v>
      </c>
      <c r="EQ32" s="11">
        <v>34177.762999999999</v>
      </c>
      <c r="ER32" s="9">
        <v>5300.5370000000003</v>
      </c>
      <c r="ES32" s="9">
        <v>8120.268</v>
      </c>
      <c r="ET32" s="10">
        <f>ES32+ER32+EQ32</f>
        <v>47598.567999999999</v>
      </c>
      <c r="EU32" s="11">
        <v>42959.375999999997</v>
      </c>
      <c r="EV32" s="9">
        <v>5230.3010000000004</v>
      </c>
      <c r="EW32" s="9">
        <v>8451.0750000000007</v>
      </c>
      <c r="EX32" s="10">
        <f>SUM(EU32:EW32)</f>
        <v>56640.751999999993</v>
      </c>
    </row>
    <row r="33" spans="2:154" x14ac:dyDescent="0.2">
      <c r="B33" s="54" t="s">
        <v>33</v>
      </c>
      <c r="C33" s="81">
        <f>SUM(C34:C40)</f>
        <v>53036.134000000005</v>
      </c>
      <c r="D33" s="16">
        <f t="shared" ref="D33:J33" si="11">SUM(D34:D40)</f>
        <v>25330.195</v>
      </c>
      <c r="E33" s="16">
        <f t="shared" si="11"/>
        <v>4902.4720000000007</v>
      </c>
      <c r="F33" s="81">
        <f t="shared" si="11"/>
        <v>83268.801000000007</v>
      </c>
      <c r="G33" s="82">
        <f t="shared" si="11"/>
        <v>52326.815000000002</v>
      </c>
      <c r="H33" s="17">
        <f t="shared" si="11"/>
        <v>25669.315000000002</v>
      </c>
      <c r="I33" s="16">
        <f t="shared" si="11"/>
        <v>5165.4970000000003</v>
      </c>
      <c r="J33" s="83">
        <f t="shared" si="11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D33" si="12">O34+O35+O36+O37+O38+O39+O40</f>
        <v>53765.667999999998</v>
      </c>
      <c r="P33" s="100">
        <f t="shared" si="12"/>
        <v>27961.465</v>
      </c>
      <c r="Q33" s="100">
        <f t="shared" si="12"/>
        <v>5645.3269999999993</v>
      </c>
      <c r="R33" s="101">
        <f t="shared" si="12"/>
        <v>87372.46</v>
      </c>
      <c r="S33" s="82">
        <f t="shared" si="12"/>
        <v>53518.800999999999</v>
      </c>
      <c r="T33" s="17">
        <f t="shared" si="12"/>
        <v>28643.404000000002</v>
      </c>
      <c r="U33" s="16">
        <f t="shared" si="12"/>
        <v>5783.8040000000001</v>
      </c>
      <c r="V33" s="83">
        <f t="shared" si="12"/>
        <v>87946.008999999991</v>
      </c>
      <c r="W33" s="82">
        <f t="shared" si="12"/>
        <v>53478.908999999992</v>
      </c>
      <c r="X33" s="17">
        <f t="shared" si="12"/>
        <v>29079.646999999997</v>
      </c>
      <c r="Y33" s="16">
        <f t="shared" si="12"/>
        <v>5810.4889999999996</v>
      </c>
      <c r="Z33" s="83">
        <f t="shared" si="12"/>
        <v>88369.044999999998</v>
      </c>
      <c r="AA33" s="82">
        <f t="shared" si="12"/>
        <v>54599.960000000006</v>
      </c>
      <c r="AB33" s="17">
        <f t="shared" si="12"/>
        <v>30102.289000000001</v>
      </c>
      <c r="AC33" s="16">
        <f t="shared" si="12"/>
        <v>5915.45</v>
      </c>
      <c r="AD33" s="83">
        <f t="shared" si="12"/>
        <v>90617.698999999993</v>
      </c>
      <c r="AE33" s="82">
        <f t="shared" ref="AE33:AL33" si="13">AE34+AE35+AE36+AE37+AE38+AE39+AE40</f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15">
        <v>98320.873999999996</v>
      </c>
      <c r="DX33" s="16">
        <v>58343.454999999994</v>
      </c>
      <c r="DY33" s="16">
        <v>9854.7079999999987</v>
      </c>
      <c r="DZ33" s="18">
        <v>166519.03699999998</v>
      </c>
      <c r="EA33" s="15">
        <v>100830.25200000001</v>
      </c>
      <c r="EB33" s="16">
        <v>59076.852999999996</v>
      </c>
      <c r="EC33" s="16">
        <v>10092.044000000002</v>
      </c>
      <c r="ED33" s="18">
        <v>169999.149</v>
      </c>
      <c r="EE33" s="15">
        <v>102782.27499999999</v>
      </c>
      <c r="EF33" s="16">
        <v>59467.561999999991</v>
      </c>
      <c r="EG33" s="16">
        <v>10124.206</v>
      </c>
      <c r="EH33" s="18">
        <v>172374.04300000001</v>
      </c>
      <c r="EI33" s="15">
        <v>105518.177</v>
      </c>
      <c r="EJ33" s="16">
        <v>62443.345000000008</v>
      </c>
      <c r="EK33" s="16">
        <v>10275.358</v>
      </c>
      <c r="EL33" s="18">
        <v>178236.88</v>
      </c>
      <c r="EM33" s="15">
        <v>107069.05199999998</v>
      </c>
      <c r="EN33" s="16">
        <v>64488.216000000008</v>
      </c>
      <c r="EO33" s="16">
        <v>10446.608</v>
      </c>
      <c r="EP33" s="18">
        <v>182003.87599999999</v>
      </c>
      <c r="EQ33" s="15">
        <v>110409.99800000001</v>
      </c>
      <c r="ER33" s="16">
        <v>66542.203000000009</v>
      </c>
      <c r="ES33" s="16">
        <v>10630.78</v>
      </c>
      <c r="ET33" s="18">
        <v>187582.981</v>
      </c>
      <c r="EU33" s="15">
        <v>111958.01899999999</v>
      </c>
      <c r="EV33" s="16">
        <v>67468.987999999998</v>
      </c>
      <c r="EW33" s="16">
        <v>10739.705</v>
      </c>
      <c r="EX33" s="18">
        <v>190166.71200000003</v>
      </c>
    </row>
    <row r="34" spans="2:154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4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5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6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">
        <v>2883.1970000000001</v>
      </c>
      <c r="EJ34" s="9">
        <v>38238.446000000004</v>
      </c>
      <c r="EK34" s="9">
        <v>7121.5230000000001</v>
      </c>
      <c r="EL34" s="10">
        <v>48243.165999999997</v>
      </c>
      <c r="EM34" s="11">
        <v>3233.4870000000001</v>
      </c>
      <c r="EN34" s="9">
        <v>39069.739000000001</v>
      </c>
      <c r="EO34" s="9">
        <v>7194.1059999999998</v>
      </c>
      <c r="EP34" s="10">
        <v>49497.332000000002</v>
      </c>
      <c r="EQ34" s="11">
        <v>3877.9769999999999</v>
      </c>
      <c r="ER34" s="9">
        <v>40376.635000000002</v>
      </c>
      <c r="ES34" s="9">
        <v>7408.1790000000001</v>
      </c>
      <c r="ET34" s="10">
        <v>51662.790999999997</v>
      </c>
      <c r="EU34" s="11">
        <v>4310.6009999999997</v>
      </c>
      <c r="EV34" s="9">
        <v>41424.163</v>
      </c>
      <c r="EW34" s="9">
        <v>7531.759</v>
      </c>
      <c r="EX34" s="10">
        <v>53266.523000000001</v>
      </c>
    </row>
    <row r="35" spans="2:154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4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5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6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">
        <v>13.741</v>
      </c>
      <c r="EJ35" s="9">
        <v>780.35299999999995</v>
      </c>
      <c r="EK35" s="9">
        <v>73.442999999999998</v>
      </c>
      <c r="EL35" s="10">
        <v>867.53700000000003</v>
      </c>
      <c r="EM35" s="11">
        <v>15.422000000000001</v>
      </c>
      <c r="EN35" s="9">
        <v>765.03</v>
      </c>
      <c r="EO35" s="9">
        <v>71.543999999999997</v>
      </c>
      <c r="EP35" s="10">
        <v>851.99599999999998</v>
      </c>
      <c r="EQ35" s="11">
        <v>29.085000000000001</v>
      </c>
      <c r="ER35" s="9">
        <v>699.62900000000002</v>
      </c>
      <c r="ES35" s="9">
        <v>69.697999999999993</v>
      </c>
      <c r="ET35" s="10">
        <v>798.41200000000003</v>
      </c>
      <c r="EU35" s="11">
        <v>32.347999999999999</v>
      </c>
      <c r="EV35" s="9">
        <v>678.78300000000002</v>
      </c>
      <c r="EW35" s="9">
        <v>129.547</v>
      </c>
      <c r="EX35" s="10">
        <v>840.678</v>
      </c>
    </row>
    <row r="36" spans="2:154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4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5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6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">
        <v>66447.115999999995</v>
      </c>
      <c r="EJ36" s="9">
        <v>22084.449000000001</v>
      </c>
      <c r="EK36" s="9">
        <v>857.21199999999999</v>
      </c>
      <c r="EL36" s="10">
        <v>89388.777000000002</v>
      </c>
      <c r="EM36" s="11">
        <v>67640.653999999995</v>
      </c>
      <c r="EN36" s="9">
        <v>23332.937000000002</v>
      </c>
      <c r="EO36" s="9">
        <v>906.702</v>
      </c>
      <c r="EP36" s="10">
        <v>91880.293000000005</v>
      </c>
      <c r="EQ36" s="11">
        <v>70093.069000000003</v>
      </c>
      <c r="ER36" s="9">
        <v>24099.359</v>
      </c>
      <c r="ES36" s="9">
        <v>941.029</v>
      </c>
      <c r="ET36" s="10">
        <v>95133.456999999995</v>
      </c>
      <c r="EU36" s="11">
        <v>71207.942999999999</v>
      </c>
      <c r="EV36" s="9">
        <v>24068.093000000001</v>
      </c>
      <c r="EW36" s="9">
        <v>935.11500000000001</v>
      </c>
      <c r="EX36" s="10">
        <v>96211.150999999998</v>
      </c>
    </row>
    <row r="37" spans="2:154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4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5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6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">
        <v>13160.664000000001</v>
      </c>
      <c r="EJ37" s="9">
        <v>2E-3</v>
      </c>
      <c r="EK37" s="9">
        <v>3.4000000000000002E-2</v>
      </c>
      <c r="EL37" s="10">
        <v>13160.7</v>
      </c>
      <c r="EM37" s="11">
        <v>13367.495000000001</v>
      </c>
      <c r="EN37" s="9">
        <v>2E-3</v>
      </c>
      <c r="EO37" s="9">
        <v>4.0000000000000001E-3</v>
      </c>
      <c r="EP37" s="10">
        <v>13367.501</v>
      </c>
      <c r="EQ37" s="11">
        <v>13559.744000000001</v>
      </c>
      <c r="ER37" s="9">
        <v>2E-3</v>
      </c>
      <c r="ES37" s="9">
        <v>1.9E-2</v>
      </c>
      <c r="ET37" s="10">
        <v>13559.765000000001</v>
      </c>
      <c r="EU37" s="11">
        <v>13611.924999999999</v>
      </c>
      <c r="EV37" s="9">
        <v>2E-3</v>
      </c>
      <c r="EW37" s="9">
        <v>6.2E-2</v>
      </c>
      <c r="EX37" s="10">
        <v>13611.989</v>
      </c>
    </row>
    <row r="38" spans="2:154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4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5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6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">
        <v>22712.592000000001</v>
      </c>
      <c r="EJ38" s="9">
        <v>0</v>
      </c>
      <c r="EK38" s="9">
        <v>656.64700000000005</v>
      </c>
      <c r="EL38" s="10">
        <v>23369.239000000001</v>
      </c>
      <c r="EM38" s="11">
        <v>22517.148000000001</v>
      </c>
      <c r="EN38" s="9">
        <v>0</v>
      </c>
      <c r="EO38" s="9">
        <v>750.21400000000006</v>
      </c>
      <c r="EP38" s="10">
        <v>23267.362000000001</v>
      </c>
      <c r="EQ38" s="11">
        <v>22382.953000000001</v>
      </c>
      <c r="ER38" s="9">
        <v>0</v>
      </c>
      <c r="ES38" s="9">
        <v>763.928</v>
      </c>
      <c r="ET38" s="10">
        <v>23146.881000000001</v>
      </c>
      <c r="EU38" s="11">
        <v>22146.82</v>
      </c>
      <c r="EV38" s="9">
        <v>0</v>
      </c>
      <c r="EW38" s="9">
        <v>788.40700000000004</v>
      </c>
      <c r="EX38" s="10">
        <v>22935.226999999999</v>
      </c>
    </row>
    <row r="39" spans="2:154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4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5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6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">
        <v>61.173000000000002</v>
      </c>
      <c r="EJ39" s="9">
        <v>262.47899999999998</v>
      </c>
      <c r="EK39" s="9">
        <v>3.399</v>
      </c>
      <c r="EL39" s="10">
        <v>327.05099999999999</v>
      </c>
      <c r="EM39" s="11">
        <v>63.469000000000001</v>
      </c>
      <c r="EN39" s="9">
        <v>252.10599999999999</v>
      </c>
      <c r="EO39" s="9">
        <v>2.544</v>
      </c>
      <c r="EP39" s="10">
        <v>318.11900000000003</v>
      </c>
      <c r="EQ39" s="11">
        <v>62.832000000000001</v>
      </c>
      <c r="ER39" s="9">
        <v>251.80099999999999</v>
      </c>
      <c r="ES39" s="9">
        <v>1.9179999999999999</v>
      </c>
      <c r="ET39" s="10">
        <v>316.55099999999999</v>
      </c>
      <c r="EU39" s="11">
        <v>61.393000000000001</v>
      </c>
      <c r="EV39" s="9">
        <v>242.988</v>
      </c>
      <c r="EW39" s="9">
        <v>1.724</v>
      </c>
      <c r="EX39" s="10">
        <v>306.10499999999996</v>
      </c>
    </row>
    <row r="40" spans="2:154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4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5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6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">
        <v>239.69399999999999</v>
      </c>
      <c r="EJ40" s="9">
        <v>1077.616</v>
      </c>
      <c r="EK40" s="9">
        <v>1563.1</v>
      </c>
      <c r="EL40" s="10">
        <v>2880.41</v>
      </c>
      <c r="EM40" s="11">
        <v>231.37700000000001</v>
      </c>
      <c r="EN40" s="9">
        <v>1068.402</v>
      </c>
      <c r="EO40" s="9">
        <v>1521.4939999999999</v>
      </c>
      <c r="EP40" s="10">
        <v>2821.2730000000001</v>
      </c>
      <c r="EQ40" s="11">
        <v>404.33800000000002</v>
      </c>
      <c r="ER40" s="9">
        <v>1114.777</v>
      </c>
      <c r="ES40" s="9">
        <v>1446.009</v>
      </c>
      <c r="ET40" s="10">
        <v>2965.1239999999998</v>
      </c>
      <c r="EU40" s="11">
        <v>586.98900000000003</v>
      </c>
      <c r="EV40" s="9">
        <v>1054.9590000000001</v>
      </c>
      <c r="EW40" s="9">
        <v>1353.0909999999999</v>
      </c>
      <c r="EX40" s="10">
        <v>2995.0389999999998</v>
      </c>
    </row>
    <row r="41" spans="2:154" x14ac:dyDescent="0.2">
      <c r="B41" s="55" t="s">
        <v>34</v>
      </c>
      <c r="C41" s="81">
        <f>SUM(C42:C45)</f>
        <v>1348.4159999999999</v>
      </c>
      <c r="D41" s="16">
        <f t="shared" ref="D41:J41" si="17">SUM(D42:D45)</f>
        <v>1352.4939999999999</v>
      </c>
      <c r="E41" s="16">
        <f t="shared" si="17"/>
        <v>557.98900000000003</v>
      </c>
      <c r="F41" s="81">
        <f t="shared" si="17"/>
        <v>3258.8989999999994</v>
      </c>
      <c r="G41" s="82">
        <f t="shared" si="17"/>
        <v>1268.6100000000001</v>
      </c>
      <c r="H41" s="17">
        <f t="shared" si="17"/>
        <v>1179.2179999999998</v>
      </c>
      <c r="I41" s="16">
        <f t="shared" si="17"/>
        <v>731.05500000000006</v>
      </c>
      <c r="J41" s="83">
        <f t="shared" si="17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D41" si="18">S42+S43+S44+S45</f>
        <v>1051.127</v>
      </c>
      <c r="T41" s="17">
        <f t="shared" si="18"/>
        <v>444.072</v>
      </c>
      <c r="U41" s="16">
        <f t="shared" si="18"/>
        <v>1532.3220000000001</v>
      </c>
      <c r="V41" s="83">
        <f t="shared" si="18"/>
        <v>3027.5209999999997</v>
      </c>
      <c r="W41" s="82">
        <f t="shared" si="18"/>
        <v>995.3</v>
      </c>
      <c r="X41" s="17">
        <f t="shared" si="18"/>
        <v>388.88</v>
      </c>
      <c r="Y41" s="16">
        <f t="shared" si="18"/>
        <v>1538.317</v>
      </c>
      <c r="Z41" s="83">
        <f t="shared" si="18"/>
        <v>2922.4970000000003</v>
      </c>
      <c r="AA41" s="82">
        <f t="shared" si="18"/>
        <v>982.49900000000002</v>
      </c>
      <c r="AB41" s="17">
        <f t="shared" si="18"/>
        <v>332.524</v>
      </c>
      <c r="AC41" s="16">
        <f t="shared" si="18"/>
        <v>1541.3389999999999</v>
      </c>
      <c r="AD41" s="83">
        <f t="shared" si="18"/>
        <v>2856.3620000000001</v>
      </c>
      <c r="AE41" s="82">
        <f t="shared" ref="AE41:AL41" si="19">AE42+AE43+AE44+AE45</f>
        <v>953.27</v>
      </c>
      <c r="AF41" s="17">
        <f t="shared" si="19"/>
        <v>286.23199999999997</v>
      </c>
      <c r="AG41" s="16">
        <f t="shared" si="19"/>
        <v>1477.374</v>
      </c>
      <c r="AH41" s="83">
        <f t="shared" si="19"/>
        <v>2716.8760000000002</v>
      </c>
      <c r="AI41" s="15">
        <f t="shared" si="19"/>
        <v>974.70899999999983</v>
      </c>
      <c r="AJ41" s="16">
        <f t="shared" si="19"/>
        <v>250.80500000000001</v>
      </c>
      <c r="AK41" s="16">
        <f t="shared" si="19"/>
        <v>1393.327</v>
      </c>
      <c r="AL41" s="18">
        <f t="shared" si="19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15">
        <v>740.53099999999995</v>
      </c>
      <c r="DX41" s="16">
        <v>118.297</v>
      </c>
      <c r="DY41" s="16">
        <v>486.11400000000003</v>
      </c>
      <c r="DZ41" s="18">
        <v>1344.942</v>
      </c>
      <c r="EA41" s="15">
        <v>764.49600000000009</v>
      </c>
      <c r="EB41" s="16">
        <v>127.68299999999999</v>
      </c>
      <c r="EC41" s="16">
        <v>493.17700000000002</v>
      </c>
      <c r="ED41" s="18">
        <v>1385.3560000000002</v>
      </c>
      <c r="EE41" s="15">
        <v>768.77700000000004</v>
      </c>
      <c r="EF41" s="16">
        <v>126.494</v>
      </c>
      <c r="EG41" s="16">
        <v>427.73299999999995</v>
      </c>
      <c r="EH41" s="18">
        <v>1323.0039999999999</v>
      </c>
      <c r="EI41" s="15">
        <v>731.68899999999996</v>
      </c>
      <c r="EJ41" s="16">
        <v>100.285</v>
      </c>
      <c r="EK41" s="16">
        <v>401.029</v>
      </c>
      <c r="EL41" s="18">
        <v>1233.0029999999999</v>
      </c>
      <c r="EM41" s="15">
        <v>717.02499999999998</v>
      </c>
      <c r="EN41" s="16">
        <v>93.554000000000002</v>
      </c>
      <c r="EO41" s="16">
        <v>378.23</v>
      </c>
      <c r="EP41" s="18">
        <v>1188.809</v>
      </c>
      <c r="EQ41" s="15">
        <v>703.46399999999994</v>
      </c>
      <c r="ER41" s="16">
        <v>106.81399999999999</v>
      </c>
      <c r="ES41" s="16">
        <v>391.45000000000005</v>
      </c>
      <c r="ET41" s="18">
        <v>1201.7279999999998</v>
      </c>
      <c r="EU41" s="15">
        <v>726.27399999999989</v>
      </c>
      <c r="EV41" s="16">
        <v>93.789000000000016</v>
      </c>
      <c r="EW41" s="16">
        <v>448.98400000000004</v>
      </c>
      <c r="EX41" s="18">
        <v>1269.0469999999998</v>
      </c>
    </row>
    <row r="42" spans="2:154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">
        <v>193.72</v>
      </c>
      <c r="EJ42" s="9">
        <v>11.513</v>
      </c>
      <c r="EK42" s="9">
        <v>90.683000000000007</v>
      </c>
      <c r="EL42" s="10">
        <v>295.916</v>
      </c>
      <c r="EM42" s="11">
        <v>173.459</v>
      </c>
      <c r="EN42" s="9">
        <v>10.646000000000001</v>
      </c>
      <c r="EO42" s="9">
        <v>75.801000000000002</v>
      </c>
      <c r="EP42" s="10">
        <v>259.90600000000001</v>
      </c>
      <c r="EQ42" s="11">
        <v>168.78700000000001</v>
      </c>
      <c r="ER42" s="9">
        <v>22.172999999999998</v>
      </c>
      <c r="ES42" s="9">
        <v>66.98</v>
      </c>
      <c r="ET42" s="10">
        <v>257.94</v>
      </c>
      <c r="EU42" s="11">
        <v>209.53399999999999</v>
      </c>
      <c r="EV42" s="9">
        <v>22.867000000000001</v>
      </c>
      <c r="EW42" s="9">
        <v>58.241</v>
      </c>
      <c r="EX42" s="10">
        <v>290.642</v>
      </c>
    </row>
    <row r="43" spans="2:154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">
        <v>108.04</v>
      </c>
      <c r="EJ43" s="9">
        <v>9.5609999999999999</v>
      </c>
      <c r="EK43" s="9">
        <v>100.95</v>
      </c>
      <c r="EL43" s="10">
        <v>218.55099999999999</v>
      </c>
      <c r="EM43" s="11">
        <v>97.516999999999996</v>
      </c>
      <c r="EN43" s="9">
        <v>8.3740000000000006</v>
      </c>
      <c r="EO43" s="9">
        <v>105.018</v>
      </c>
      <c r="EP43" s="10">
        <v>210.90899999999999</v>
      </c>
      <c r="EQ43" s="11">
        <v>94.161000000000001</v>
      </c>
      <c r="ER43" s="9">
        <v>8.0120000000000005</v>
      </c>
      <c r="ES43" s="9">
        <v>104.37</v>
      </c>
      <c r="ET43" s="10">
        <v>206.54300000000001</v>
      </c>
      <c r="EU43" s="11">
        <v>87.486999999999995</v>
      </c>
      <c r="EV43" s="9">
        <v>7.0350000000000001</v>
      </c>
      <c r="EW43" s="9">
        <v>149.26599999999999</v>
      </c>
      <c r="EX43" s="10">
        <v>243.78799999999998</v>
      </c>
    </row>
    <row r="44" spans="2:154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  <c r="EI44" s="11">
        <v>97.192999999999998</v>
      </c>
      <c r="EJ44" s="9">
        <v>42.344000000000001</v>
      </c>
      <c r="EK44" s="9">
        <v>31.23</v>
      </c>
      <c r="EL44" s="10">
        <v>170.767</v>
      </c>
      <c r="EM44" s="11">
        <v>97.238</v>
      </c>
      <c r="EN44" s="9">
        <v>39.207000000000001</v>
      </c>
      <c r="EO44" s="9">
        <v>28.178000000000001</v>
      </c>
      <c r="EP44" s="10">
        <v>164.62299999999999</v>
      </c>
      <c r="EQ44" s="11">
        <v>94.063000000000002</v>
      </c>
      <c r="ER44" s="9">
        <v>39.32</v>
      </c>
      <c r="ES44" s="9">
        <v>23.04</v>
      </c>
      <c r="ET44" s="10">
        <v>156.423</v>
      </c>
      <c r="EU44" s="11">
        <v>105.61</v>
      </c>
      <c r="EV44" s="9">
        <v>35.237000000000002</v>
      </c>
      <c r="EW44" s="9">
        <v>21.42</v>
      </c>
      <c r="EX44" s="10">
        <v>162.267</v>
      </c>
    </row>
    <row r="45" spans="2:154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  <c r="EI45" s="11">
        <v>332.73599999999999</v>
      </c>
      <c r="EJ45" s="9">
        <v>36.866999999999997</v>
      </c>
      <c r="EK45" s="9">
        <v>178.166</v>
      </c>
      <c r="EL45" s="10">
        <v>547.76900000000001</v>
      </c>
      <c r="EM45" s="11">
        <v>348.81099999999998</v>
      </c>
      <c r="EN45" s="9">
        <v>35.326999999999998</v>
      </c>
      <c r="EO45" s="9">
        <v>169.233</v>
      </c>
      <c r="EP45" s="10">
        <v>553.37099999999998</v>
      </c>
      <c r="EQ45" s="11">
        <v>346.45299999999997</v>
      </c>
      <c r="ER45" s="9">
        <v>37.308999999999997</v>
      </c>
      <c r="ES45" s="9">
        <v>197.06</v>
      </c>
      <c r="ET45" s="10">
        <v>580.82199999999989</v>
      </c>
      <c r="EU45" s="11">
        <v>323.64299999999997</v>
      </c>
      <c r="EV45" s="9">
        <v>28.65</v>
      </c>
      <c r="EW45" s="9">
        <v>220.05699999999999</v>
      </c>
      <c r="EX45" s="10">
        <v>572.34999999999991</v>
      </c>
    </row>
    <row r="46" spans="2:154" ht="13.5" thickBot="1" x14ac:dyDescent="0.25">
      <c r="B46" s="52" t="s">
        <v>59</v>
      </c>
      <c r="C46" s="78">
        <f>C41+C33+C30+C6</f>
        <v>141231.48199999999</v>
      </c>
      <c r="D46" s="21">
        <f t="shared" ref="D46:J46" si="20">D41+D33+D30+D6</f>
        <v>77749.064999999988</v>
      </c>
      <c r="E46" s="21">
        <f t="shared" si="20"/>
        <v>97142.627000000008</v>
      </c>
      <c r="F46" s="78">
        <f t="shared" si="20"/>
        <v>316123.17400000006</v>
      </c>
      <c r="G46" s="79">
        <f t="shared" si="20"/>
        <v>146501.54300000001</v>
      </c>
      <c r="H46" s="22">
        <f t="shared" si="20"/>
        <v>76519.463000000003</v>
      </c>
      <c r="I46" s="21">
        <f t="shared" si="20"/>
        <v>98483.872000000003</v>
      </c>
      <c r="J46" s="80">
        <f t="shared" si="20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D46" si="21">O41+O33+O30+O6</f>
        <v>152344.84600000002</v>
      </c>
      <c r="P46" s="94">
        <f t="shared" si="21"/>
        <v>75041.653000000006</v>
      </c>
      <c r="Q46" s="94">
        <f t="shared" si="21"/>
        <v>108725.98000000001</v>
      </c>
      <c r="R46" s="95">
        <f t="shared" si="21"/>
        <v>336112.47899999999</v>
      </c>
      <c r="S46" s="79">
        <f t="shared" si="21"/>
        <v>155479.516</v>
      </c>
      <c r="T46" s="22">
        <f t="shared" si="21"/>
        <v>71995.447000000015</v>
      </c>
      <c r="U46" s="21">
        <f t="shared" si="21"/>
        <v>110587.46400000001</v>
      </c>
      <c r="V46" s="80">
        <f t="shared" si="21"/>
        <v>338062.42699999997</v>
      </c>
      <c r="W46" s="79">
        <f t="shared" si="21"/>
        <v>166612.69099999999</v>
      </c>
      <c r="X46" s="22">
        <f t="shared" si="21"/>
        <v>71949.138000000006</v>
      </c>
      <c r="Y46" s="21">
        <f t="shared" si="21"/>
        <v>111294.16300000002</v>
      </c>
      <c r="Z46" s="80">
        <f t="shared" si="21"/>
        <v>349855.99200000003</v>
      </c>
      <c r="AA46" s="79">
        <f t="shared" si="21"/>
        <v>172997.93900000001</v>
      </c>
      <c r="AB46" s="22">
        <f t="shared" si="21"/>
        <v>70582.263000000006</v>
      </c>
      <c r="AC46" s="21">
        <f t="shared" si="21"/>
        <v>107704.223</v>
      </c>
      <c r="AD46" s="80">
        <f t="shared" si="21"/>
        <v>351284.42500000005</v>
      </c>
      <c r="AE46" s="79">
        <f t="shared" ref="AE46:AL46" si="22">AE41+AE33+AE30+AE6</f>
        <v>174012.022</v>
      </c>
      <c r="AF46" s="22">
        <f t="shared" si="22"/>
        <v>69431.13</v>
      </c>
      <c r="AG46" s="21">
        <f t="shared" si="22"/>
        <v>108376.947</v>
      </c>
      <c r="AH46" s="80">
        <f t="shared" si="22"/>
        <v>351820.09899999999</v>
      </c>
      <c r="AI46" s="20">
        <f t="shared" si="22"/>
        <v>180616.75099999999</v>
      </c>
      <c r="AJ46" s="21">
        <f t="shared" si="22"/>
        <v>70392.744000000006</v>
      </c>
      <c r="AK46" s="21">
        <f t="shared" si="22"/>
        <v>114551.36700000001</v>
      </c>
      <c r="AL46" s="23">
        <f t="shared" si="22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20">
        <v>308281.06599999999</v>
      </c>
      <c r="DX46" s="21">
        <v>88283.337</v>
      </c>
      <c r="DY46" s="21">
        <v>115842.16</v>
      </c>
      <c r="DZ46" s="23">
        <v>512406.56300000002</v>
      </c>
      <c r="EA46" s="20">
        <v>305820.65100000001</v>
      </c>
      <c r="EB46" s="21">
        <v>90506.21</v>
      </c>
      <c r="EC46" s="21">
        <v>114866.325</v>
      </c>
      <c r="ED46" s="23">
        <v>511193.18599999999</v>
      </c>
      <c r="EE46" s="20">
        <v>323503.96599999996</v>
      </c>
      <c r="EF46" s="21">
        <v>91390.944999999992</v>
      </c>
      <c r="EG46" s="21">
        <v>117901.03099999999</v>
      </c>
      <c r="EH46" s="23">
        <v>532795.94200000004</v>
      </c>
      <c r="EI46" s="20">
        <v>332479.33400000003</v>
      </c>
      <c r="EJ46" s="21">
        <v>95095.452000000019</v>
      </c>
      <c r="EK46" s="21">
        <v>110766.13099999998</v>
      </c>
      <c r="EL46" s="23">
        <v>538340.91700000002</v>
      </c>
      <c r="EM46" s="20">
        <v>319471.929</v>
      </c>
      <c r="EN46" s="21">
        <v>98861.179000000018</v>
      </c>
      <c r="EO46" s="21">
        <v>125137.35899999998</v>
      </c>
      <c r="EP46" s="23">
        <v>543470.46700000006</v>
      </c>
      <c r="EQ46" s="20">
        <f>EQ41+EQ33+EQ30+EQ6</f>
        <v>338359.09500000003</v>
      </c>
      <c r="ER46" s="21">
        <f t="shared" ref="ER46:ET46" si="23">ER41+ER33+ER30+ER6</f>
        <v>101968.46300000002</v>
      </c>
      <c r="ES46" s="21">
        <f t="shared" si="23"/>
        <v>133771.95499999999</v>
      </c>
      <c r="ET46" s="23">
        <f t="shared" si="23"/>
        <v>574099.51300000004</v>
      </c>
      <c r="EU46" s="20">
        <v>338969.80900000001</v>
      </c>
      <c r="EV46" s="21">
        <v>102024.927</v>
      </c>
      <c r="EW46" s="21">
        <v>134570.639</v>
      </c>
      <c r="EX46" s="23">
        <v>575565.37500000012</v>
      </c>
    </row>
    <row r="47" spans="2:154" x14ac:dyDescent="0.2">
      <c r="DK47" s="59"/>
      <c r="DL47" s="59"/>
      <c r="DM47" s="59"/>
      <c r="DN47" s="59"/>
      <c r="DO47" s="59"/>
      <c r="DS47" s="59"/>
      <c r="DW47" s="59"/>
      <c r="EA47" s="59"/>
      <c r="EE47" s="59"/>
      <c r="EI47" s="59"/>
      <c r="EM47" s="59"/>
      <c r="EQ47" s="59"/>
      <c r="EU47" s="59"/>
    </row>
    <row r="48" spans="2:154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</row>
    <row r="49" spans="40:154" x14ac:dyDescent="0.2">
      <c r="DD49" s="59"/>
      <c r="DG49" s="59"/>
      <c r="DH49" s="59"/>
      <c r="DK49" s="59"/>
      <c r="DL49" s="59"/>
      <c r="DM49" s="59"/>
      <c r="DN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</row>
    <row r="50" spans="40:154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</row>
    <row r="51" spans="40:154" x14ac:dyDescent="0.2">
      <c r="AN51" s="86"/>
      <c r="DG51" s="59"/>
      <c r="EQ51" s="114"/>
      <c r="ER51" s="114"/>
      <c r="ES51" s="114"/>
      <c r="ET51" s="114"/>
      <c r="EU51" s="114"/>
      <c r="EV51" s="114"/>
      <c r="EW51" s="114"/>
      <c r="EX51" s="114"/>
    </row>
    <row r="52" spans="40:154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54" x14ac:dyDescent="0.2">
      <c r="AV53" s="86"/>
    </row>
  </sheetData>
  <mergeCells count="40">
    <mergeCell ref="C2:EP2"/>
    <mergeCell ref="EI4:EL4"/>
    <mergeCell ref="EE4:EH4"/>
    <mergeCell ref="CY4:DB4"/>
    <mergeCell ref="CU4:CX4"/>
    <mergeCell ref="CQ4:CT4"/>
    <mergeCell ref="CM4:CP4"/>
    <mergeCell ref="BW4:BZ4"/>
    <mergeCell ref="CA4:CD4"/>
    <mergeCell ref="BS4:BV4"/>
    <mergeCell ref="BC4:BF4"/>
    <mergeCell ref="AI4:AL4"/>
    <mergeCell ref="AM4:AP4"/>
    <mergeCell ref="AA4:AD4"/>
    <mergeCell ref="AE4:AH4"/>
    <mergeCell ref="BO4:BR4"/>
    <mergeCell ref="EM4:EP4"/>
    <mergeCell ref="B4:B5"/>
    <mergeCell ref="K4:N4"/>
    <mergeCell ref="W4:Z4"/>
    <mergeCell ref="S4:V4"/>
    <mergeCell ref="O4:R4"/>
    <mergeCell ref="C4:F4"/>
    <mergeCell ref="G4:J4"/>
    <mergeCell ref="EU4:EX4"/>
    <mergeCell ref="BK4:BN4"/>
    <mergeCell ref="AQ4:AT4"/>
    <mergeCell ref="BG4:BJ4"/>
    <mergeCell ref="DO4:DR4"/>
    <mergeCell ref="DK4:DN4"/>
    <mergeCell ref="DG4:DJ4"/>
    <mergeCell ref="DC4:DF4"/>
    <mergeCell ref="AY4:BB4"/>
    <mergeCell ref="EA4:ED4"/>
    <mergeCell ref="DW4:DZ4"/>
    <mergeCell ref="DS4:DV4"/>
    <mergeCell ref="CI4:CL4"/>
    <mergeCell ref="CE4:CH4"/>
    <mergeCell ref="AU4:AX4"/>
    <mergeCell ref="EQ4:ET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L53"/>
  <sheetViews>
    <sheetView tabSelected="1" zoomScaleNormal="100" workbookViewId="0">
      <pane xSplit="2" ySplit="5" topLeftCell="ET6" activePane="bottomRight" state="frozen"/>
      <selection pane="topRight" activeCell="C1" sqref="C1"/>
      <selection pane="bottomLeft" activeCell="A6" sqref="A6"/>
      <selection pane="bottomRight" activeCell="FF5" sqref="FF5"/>
    </sheetView>
  </sheetViews>
  <sheetFormatPr defaultColWidth="9.140625"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13.140625" style="4" customWidth="1"/>
    <col min="129" max="131" width="9.140625" style="4"/>
    <col min="132" max="132" width="13.140625" style="4" customWidth="1"/>
    <col min="133" max="135" width="9.140625" style="4"/>
    <col min="136" max="136" width="13.140625" style="4" customWidth="1"/>
    <col min="137" max="139" width="9.140625" style="4"/>
    <col min="140" max="140" width="13.140625" style="4" customWidth="1"/>
    <col min="141" max="143" width="9.140625" style="4"/>
    <col min="144" max="144" width="13.140625" style="4" customWidth="1"/>
    <col min="145" max="147" width="9.140625" style="4"/>
    <col min="148" max="148" width="13.140625" style="4" customWidth="1"/>
    <col min="149" max="151" width="9.140625" style="4"/>
    <col min="152" max="152" width="13.140625" style="4" customWidth="1"/>
    <col min="153" max="153" width="9.140625" style="4"/>
    <col min="154" max="154" width="11.140625" style="4" bestFit="1" customWidth="1"/>
    <col min="155" max="155" width="13.7109375" style="4" customWidth="1"/>
    <col min="156" max="156" width="16.85546875" style="4" customWidth="1"/>
    <col min="157" max="157" width="14" style="4" customWidth="1"/>
    <col min="158" max="158" width="14.7109375" style="4" customWidth="1"/>
    <col min="159" max="159" width="13.7109375" style="4" customWidth="1"/>
    <col min="160" max="160" width="16.85546875" style="4" customWidth="1"/>
    <col min="161" max="161" width="14" style="4" customWidth="1"/>
    <col min="162" max="162" width="14.7109375" style="4" customWidth="1"/>
    <col min="163" max="163" width="15" style="4" bestFit="1" customWidth="1"/>
    <col min="164" max="16384" width="9.140625" style="4"/>
  </cols>
  <sheetData>
    <row r="2" spans="2:168" ht="35.25" customHeight="1" x14ac:dyDescent="0.2">
      <c r="C2" s="132" t="s">
        <v>128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</row>
    <row r="3" spans="2:168" ht="13.5" thickBot="1" x14ac:dyDescent="0.25"/>
    <row r="4" spans="2:168" ht="13.9" customHeight="1" thickBot="1" x14ac:dyDescent="0.25">
      <c r="B4" s="129" t="s">
        <v>63</v>
      </c>
      <c r="C4" s="131" t="s">
        <v>69</v>
      </c>
      <c r="D4" s="123"/>
      <c r="E4" s="123"/>
      <c r="F4" s="128"/>
      <c r="G4" s="122" t="s">
        <v>70</v>
      </c>
      <c r="H4" s="123"/>
      <c r="I4" s="123"/>
      <c r="J4" s="124"/>
      <c r="K4" s="122" t="s">
        <v>71</v>
      </c>
      <c r="L4" s="123"/>
      <c r="M4" s="123"/>
      <c r="N4" s="124"/>
      <c r="O4" s="122" t="s">
        <v>72</v>
      </c>
      <c r="P4" s="123"/>
      <c r="Q4" s="123"/>
      <c r="R4" s="124"/>
      <c r="S4" s="122" t="s">
        <v>73</v>
      </c>
      <c r="T4" s="123"/>
      <c r="U4" s="123"/>
      <c r="V4" s="124"/>
      <c r="W4" s="122" t="s">
        <v>74</v>
      </c>
      <c r="X4" s="123"/>
      <c r="Y4" s="123"/>
      <c r="Z4" s="124"/>
      <c r="AA4" s="122" t="s">
        <v>75</v>
      </c>
      <c r="AB4" s="123"/>
      <c r="AC4" s="123"/>
      <c r="AD4" s="124"/>
      <c r="AE4" s="122" t="s">
        <v>76</v>
      </c>
      <c r="AF4" s="123"/>
      <c r="AG4" s="123"/>
      <c r="AH4" s="124"/>
      <c r="AI4" s="122" t="s">
        <v>77</v>
      </c>
      <c r="AJ4" s="123"/>
      <c r="AK4" s="123"/>
      <c r="AL4" s="124"/>
      <c r="AM4" s="122" t="s">
        <v>68</v>
      </c>
      <c r="AN4" s="123"/>
      <c r="AO4" s="123"/>
      <c r="AP4" s="124"/>
      <c r="AQ4" s="122" t="s">
        <v>67</v>
      </c>
      <c r="AR4" s="123"/>
      <c r="AS4" s="123"/>
      <c r="AT4" s="124"/>
      <c r="AU4" s="122" t="s">
        <v>102</v>
      </c>
      <c r="AV4" s="123"/>
      <c r="AW4" s="123"/>
      <c r="AX4" s="124"/>
      <c r="AY4" s="122" t="s">
        <v>103</v>
      </c>
      <c r="AZ4" s="123"/>
      <c r="BA4" s="123"/>
      <c r="BB4" s="124"/>
      <c r="BC4" s="122" t="s">
        <v>104</v>
      </c>
      <c r="BD4" s="123"/>
      <c r="BE4" s="123"/>
      <c r="BF4" s="124"/>
      <c r="BG4" s="122" t="s">
        <v>105</v>
      </c>
      <c r="BH4" s="123"/>
      <c r="BI4" s="123"/>
      <c r="BJ4" s="124"/>
      <c r="BK4" s="122" t="s">
        <v>106</v>
      </c>
      <c r="BL4" s="123"/>
      <c r="BM4" s="123"/>
      <c r="BN4" s="124"/>
      <c r="BO4" s="122" t="s">
        <v>107</v>
      </c>
      <c r="BP4" s="123"/>
      <c r="BQ4" s="123"/>
      <c r="BR4" s="128"/>
      <c r="BS4" s="122" t="s">
        <v>108</v>
      </c>
      <c r="BT4" s="123"/>
      <c r="BU4" s="123"/>
      <c r="BV4" s="124"/>
      <c r="BW4" s="122" t="s">
        <v>109</v>
      </c>
      <c r="BX4" s="123"/>
      <c r="BY4" s="123"/>
      <c r="BZ4" s="124"/>
      <c r="CA4" s="122" t="s">
        <v>110</v>
      </c>
      <c r="CB4" s="123"/>
      <c r="CC4" s="123"/>
      <c r="CD4" s="124"/>
      <c r="CE4" s="122" t="s">
        <v>112</v>
      </c>
      <c r="CF4" s="123"/>
      <c r="CG4" s="123"/>
      <c r="CH4" s="124"/>
      <c r="CI4" s="122" t="s">
        <v>113</v>
      </c>
      <c r="CJ4" s="123"/>
      <c r="CK4" s="123"/>
      <c r="CL4" s="124"/>
      <c r="CM4" s="122" t="s">
        <v>114</v>
      </c>
      <c r="CN4" s="123"/>
      <c r="CO4" s="123"/>
      <c r="CP4" s="124"/>
      <c r="CQ4" s="122" t="s">
        <v>115</v>
      </c>
      <c r="CR4" s="123"/>
      <c r="CS4" s="123"/>
      <c r="CT4" s="124"/>
      <c r="CU4" s="122" t="s">
        <v>116</v>
      </c>
      <c r="CV4" s="123"/>
      <c r="CW4" s="123"/>
      <c r="CX4" s="124"/>
      <c r="CY4" s="122" t="s">
        <v>117</v>
      </c>
      <c r="CZ4" s="123"/>
      <c r="DA4" s="123"/>
      <c r="DB4" s="124"/>
      <c r="DC4" s="122" t="s">
        <v>118</v>
      </c>
      <c r="DD4" s="123"/>
      <c r="DE4" s="123"/>
      <c r="DF4" s="124"/>
      <c r="DG4" s="122" t="s">
        <v>119</v>
      </c>
      <c r="DH4" s="123"/>
      <c r="DI4" s="123"/>
      <c r="DJ4" s="124"/>
      <c r="DK4" s="122" t="s">
        <v>120</v>
      </c>
      <c r="DL4" s="123"/>
      <c r="DM4" s="123"/>
      <c r="DN4" s="124"/>
      <c r="DO4" s="122" t="s">
        <v>121</v>
      </c>
      <c r="DP4" s="123"/>
      <c r="DQ4" s="123"/>
      <c r="DR4" s="124"/>
      <c r="DS4" s="122" t="s">
        <v>122</v>
      </c>
      <c r="DT4" s="123"/>
      <c r="DU4" s="123"/>
      <c r="DV4" s="124"/>
      <c r="DW4" s="122" t="s">
        <v>123</v>
      </c>
      <c r="DX4" s="123"/>
      <c r="DY4" s="123"/>
      <c r="DZ4" s="124"/>
      <c r="EA4" s="122" t="s">
        <v>124</v>
      </c>
      <c r="EB4" s="123"/>
      <c r="EC4" s="123"/>
      <c r="ED4" s="124"/>
      <c r="EE4" s="122" t="s">
        <v>125</v>
      </c>
      <c r="EF4" s="123"/>
      <c r="EG4" s="123"/>
      <c r="EH4" s="124"/>
      <c r="EI4" s="122" t="s">
        <v>126</v>
      </c>
      <c r="EJ4" s="123"/>
      <c r="EK4" s="123"/>
      <c r="EL4" s="124"/>
      <c r="EM4" s="122" t="s">
        <v>127</v>
      </c>
      <c r="EN4" s="123"/>
      <c r="EO4" s="123"/>
      <c r="EP4" s="124"/>
      <c r="EQ4" s="122" t="s">
        <v>129</v>
      </c>
      <c r="ER4" s="123"/>
      <c r="ES4" s="123"/>
      <c r="ET4" s="124"/>
      <c r="EU4" s="122" t="s">
        <v>130</v>
      </c>
      <c r="EV4" s="123"/>
      <c r="EW4" s="123"/>
      <c r="EX4" s="124"/>
      <c r="EY4" s="122" t="s">
        <v>131</v>
      </c>
      <c r="EZ4" s="123"/>
      <c r="FA4" s="123"/>
      <c r="FB4" s="124"/>
      <c r="FC4" s="122" t="s">
        <v>132</v>
      </c>
      <c r="FD4" s="123"/>
      <c r="FE4" s="123"/>
      <c r="FF4" s="124"/>
    </row>
    <row r="5" spans="2:168" ht="58.5" customHeight="1" thickBot="1" x14ac:dyDescent="0.25">
      <c r="B5" s="130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  <c r="DW5" s="88" t="s">
        <v>28</v>
      </c>
      <c r="DX5" s="40" t="s">
        <v>38</v>
      </c>
      <c r="DY5" s="40" t="s">
        <v>29</v>
      </c>
      <c r="DZ5" s="105" t="s">
        <v>30</v>
      </c>
      <c r="EA5" s="88" t="s">
        <v>28</v>
      </c>
      <c r="EB5" s="40" t="s">
        <v>38</v>
      </c>
      <c r="EC5" s="40" t="s">
        <v>29</v>
      </c>
      <c r="ED5" s="105" t="s">
        <v>30</v>
      </c>
      <c r="EE5" s="88" t="s">
        <v>28</v>
      </c>
      <c r="EF5" s="40" t="s">
        <v>38</v>
      </c>
      <c r="EG5" s="40" t="s">
        <v>29</v>
      </c>
      <c r="EH5" s="105" t="s">
        <v>30</v>
      </c>
      <c r="EI5" s="88" t="s">
        <v>28</v>
      </c>
      <c r="EJ5" s="40" t="s">
        <v>38</v>
      </c>
      <c r="EK5" s="40" t="s">
        <v>29</v>
      </c>
      <c r="EL5" s="105" t="s">
        <v>30</v>
      </c>
      <c r="EM5" s="88" t="s">
        <v>28</v>
      </c>
      <c r="EN5" s="40" t="s">
        <v>38</v>
      </c>
      <c r="EO5" s="40" t="s">
        <v>29</v>
      </c>
      <c r="EP5" s="105" t="s">
        <v>30</v>
      </c>
      <c r="EQ5" s="88" t="s">
        <v>28</v>
      </c>
      <c r="ER5" s="40" t="s">
        <v>38</v>
      </c>
      <c r="ES5" s="40" t="s">
        <v>29</v>
      </c>
      <c r="ET5" s="105" t="s">
        <v>30</v>
      </c>
      <c r="EU5" s="88" t="s">
        <v>28</v>
      </c>
      <c r="EV5" s="40" t="s">
        <v>38</v>
      </c>
      <c r="EW5" s="40" t="s">
        <v>29</v>
      </c>
      <c r="EX5" s="105" t="s">
        <v>30</v>
      </c>
      <c r="EY5" s="88" t="s">
        <v>28</v>
      </c>
      <c r="EZ5" s="40" t="s">
        <v>38</v>
      </c>
      <c r="FA5" s="40" t="s">
        <v>29</v>
      </c>
      <c r="FB5" s="105" t="s">
        <v>30</v>
      </c>
      <c r="FC5" s="88" t="s">
        <v>28</v>
      </c>
      <c r="FD5" s="40" t="s">
        <v>38</v>
      </c>
      <c r="FE5" s="40" t="s">
        <v>29</v>
      </c>
      <c r="FF5" s="105" t="s">
        <v>30</v>
      </c>
    </row>
    <row r="6" spans="2:168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P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si="1"/>
        <v>68697.757999999987</v>
      </c>
      <c r="AF6" s="50">
        <f t="shared" si="1"/>
        <v>32644.169000000002</v>
      </c>
      <c r="AG6" s="53">
        <f t="shared" si="1"/>
        <v>59376.228000000003</v>
      </c>
      <c r="AH6" s="46">
        <f t="shared" si="1"/>
        <v>160718.15499999997</v>
      </c>
      <c r="AI6" s="45">
        <f t="shared" si="1"/>
        <v>70626.547000000006</v>
      </c>
      <c r="AJ6" s="50">
        <f t="shared" si="1"/>
        <v>31724.962</v>
      </c>
      <c r="AK6" s="53">
        <f t="shared" si="1"/>
        <v>59571.274000000005</v>
      </c>
      <c r="AL6" s="46">
        <f t="shared" si="1"/>
        <v>161922.78300000002</v>
      </c>
      <c r="AM6" s="45">
        <f t="shared" si="1"/>
        <v>72318.045999999988</v>
      </c>
      <c r="AN6" s="50">
        <f t="shared" si="1"/>
        <v>30636.335999999999</v>
      </c>
      <c r="AO6" s="53">
        <f t="shared" si="1"/>
        <v>60800.725000000006</v>
      </c>
      <c r="AP6" s="46">
        <f t="shared" si="1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  <c r="EI6" s="27">
        <v>130142.12599999997</v>
      </c>
      <c r="EJ6" s="28">
        <v>26347.069000000007</v>
      </c>
      <c r="EK6" s="28">
        <v>51242.922999999988</v>
      </c>
      <c r="EL6" s="30">
        <v>207732.11799999999</v>
      </c>
      <c r="EM6" s="27">
        <v>128333.71500000001</v>
      </c>
      <c r="EN6" s="28">
        <v>27864.208000000006</v>
      </c>
      <c r="EO6" s="28">
        <v>50269.366999999998</v>
      </c>
      <c r="EP6" s="30">
        <v>206467.29</v>
      </c>
      <c r="EQ6" s="27">
        <v>134345.95300000004</v>
      </c>
      <c r="ER6" s="28">
        <v>29061.142</v>
      </c>
      <c r="ES6" s="28">
        <v>53062.31</v>
      </c>
      <c r="ET6" s="30">
        <v>216469.405</v>
      </c>
      <c r="EU6" s="27">
        <v>135121.33800000002</v>
      </c>
      <c r="EV6" s="28">
        <v>28299.643999999997</v>
      </c>
      <c r="EW6" s="28">
        <v>53172.891000000003</v>
      </c>
      <c r="EX6" s="30">
        <v>216593.87300000005</v>
      </c>
      <c r="EY6" s="27">
        <f>SUM(EY7:EY29)</f>
        <v>139919.28</v>
      </c>
      <c r="EZ6" s="28">
        <f t="shared" ref="EZ6:FB6" si="2">SUM(EZ7:EZ29)</f>
        <v>29413.837999999996</v>
      </c>
      <c r="FA6" s="28">
        <f t="shared" si="2"/>
        <v>54047.738999999987</v>
      </c>
      <c r="FB6" s="30">
        <f t="shared" si="2"/>
        <v>223380.85699999999</v>
      </c>
      <c r="FC6" s="27">
        <f>SUM(FC7:FC29)</f>
        <v>135256.86199999999</v>
      </c>
      <c r="FD6" s="28">
        <f t="shared" ref="FD6:FF6" si="3">SUM(FD7:FD29)</f>
        <v>30441.349000000002</v>
      </c>
      <c r="FE6" s="28">
        <f t="shared" si="3"/>
        <v>55244.182000000001</v>
      </c>
      <c r="FF6" s="30">
        <f t="shared" si="3"/>
        <v>220942.39299999998</v>
      </c>
      <c r="FG6" s="115"/>
      <c r="FI6" s="117"/>
      <c r="FJ6" s="117"/>
      <c r="FK6" s="117"/>
      <c r="FL6" s="117"/>
    </row>
    <row r="7" spans="2:168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">
        <v>3065.732</v>
      </c>
      <c r="EJ7" s="9">
        <v>527.07000000000005</v>
      </c>
      <c r="EK7" s="9">
        <v>1271.6010000000001</v>
      </c>
      <c r="EL7" s="10">
        <v>4864.4030000000002</v>
      </c>
      <c r="EM7" s="11">
        <v>2756.8009999999999</v>
      </c>
      <c r="EN7" s="9">
        <v>595.77499999999998</v>
      </c>
      <c r="EO7" s="9">
        <v>1316.5129999999999</v>
      </c>
      <c r="EP7" s="10">
        <v>4669.0889999999999</v>
      </c>
      <c r="EQ7" s="11">
        <v>2842.511</v>
      </c>
      <c r="ER7" s="9">
        <v>631.69100000000003</v>
      </c>
      <c r="ES7" s="9">
        <v>1314.269</v>
      </c>
      <c r="ET7" s="10">
        <v>4788.4710000000005</v>
      </c>
      <c r="EU7" s="11">
        <v>2875.4569999999999</v>
      </c>
      <c r="EV7" s="9">
        <v>631.49699999999996</v>
      </c>
      <c r="EW7" s="9">
        <v>1249.123</v>
      </c>
      <c r="EX7" s="10">
        <v>4756.0769999999993</v>
      </c>
      <c r="EY7" s="11">
        <v>2950.9119999999998</v>
      </c>
      <c r="EZ7" s="9">
        <v>646.81200000000001</v>
      </c>
      <c r="FA7" s="9">
        <v>1384.4580000000001</v>
      </c>
      <c r="FB7" s="10">
        <v>4982.1819999999998</v>
      </c>
      <c r="FC7" s="11">
        <v>2957.3270000000002</v>
      </c>
      <c r="FD7" s="9">
        <v>694.04499999999996</v>
      </c>
      <c r="FE7" s="9">
        <v>1502.953</v>
      </c>
      <c r="FF7" s="10">
        <v>5154.3249999999998</v>
      </c>
      <c r="FG7" s="115"/>
      <c r="FI7" s="117"/>
      <c r="FJ7" s="117"/>
      <c r="FK7" s="117"/>
      <c r="FL7" s="117"/>
    </row>
    <row r="8" spans="2:168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">
        <v>1154.8620000000001</v>
      </c>
      <c r="EJ8" s="9">
        <v>445.88400000000001</v>
      </c>
      <c r="EK8" s="9">
        <v>327.81599999999997</v>
      </c>
      <c r="EL8" s="10">
        <v>1928.5619999999999</v>
      </c>
      <c r="EM8" s="11">
        <v>1460.501</v>
      </c>
      <c r="EN8" s="9">
        <v>733.49800000000005</v>
      </c>
      <c r="EO8" s="9">
        <v>316.69799999999998</v>
      </c>
      <c r="EP8" s="10">
        <v>2510.6970000000001</v>
      </c>
      <c r="EQ8" s="11">
        <v>1430.2829999999999</v>
      </c>
      <c r="ER8" s="9">
        <v>997.96</v>
      </c>
      <c r="ES8" s="9">
        <v>392.13299999999998</v>
      </c>
      <c r="ET8" s="10">
        <v>2820.3759999999997</v>
      </c>
      <c r="EU8" s="11">
        <v>1472.7239999999999</v>
      </c>
      <c r="EV8" s="9">
        <v>1048.8699999999999</v>
      </c>
      <c r="EW8" s="9">
        <v>403.20600000000002</v>
      </c>
      <c r="EX8" s="10">
        <v>2924.8</v>
      </c>
      <c r="EY8" s="11">
        <v>1873.1310000000001</v>
      </c>
      <c r="EZ8" s="9">
        <v>1047.4549999999999</v>
      </c>
      <c r="FA8" s="9">
        <v>431.21699999999998</v>
      </c>
      <c r="FB8" s="10">
        <v>3351.8029999999999</v>
      </c>
      <c r="FC8" s="11">
        <v>1653.8009999999999</v>
      </c>
      <c r="FD8" s="9">
        <v>1631.72</v>
      </c>
      <c r="FE8" s="9">
        <v>489.43400000000003</v>
      </c>
      <c r="FF8" s="10">
        <v>3774.9549999999999</v>
      </c>
      <c r="FG8" s="115"/>
      <c r="FI8" s="117"/>
      <c r="FJ8" s="117"/>
      <c r="FK8" s="117"/>
      <c r="FL8" s="117"/>
    </row>
    <row r="9" spans="2:168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">
        <v>7384.53</v>
      </c>
      <c r="EJ9" s="9">
        <v>1326.546</v>
      </c>
      <c r="EK9" s="9">
        <v>3649.4409999999998</v>
      </c>
      <c r="EL9" s="10">
        <v>12360.517</v>
      </c>
      <c r="EM9" s="11">
        <v>7704.4740000000002</v>
      </c>
      <c r="EN9" s="9">
        <v>1262.0029999999999</v>
      </c>
      <c r="EO9" s="9">
        <v>3309.44</v>
      </c>
      <c r="EP9" s="10">
        <v>12275.916999999999</v>
      </c>
      <c r="EQ9" s="11">
        <v>8138.259</v>
      </c>
      <c r="ER9" s="9">
        <v>1282.7860000000001</v>
      </c>
      <c r="ES9" s="9">
        <v>3185.4740000000002</v>
      </c>
      <c r="ET9" s="10">
        <v>12606.519</v>
      </c>
      <c r="EU9" s="11">
        <v>8238.8760000000002</v>
      </c>
      <c r="EV9" s="9">
        <v>1209.1020000000001</v>
      </c>
      <c r="EW9" s="9">
        <v>3074.085</v>
      </c>
      <c r="EX9" s="10">
        <v>12522.063000000002</v>
      </c>
      <c r="EY9" s="11">
        <v>8451.4570000000003</v>
      </c>
      <c r="EZ9" s="9">
        <v>1157.6089999999999</v>
      </c>
      <c r="FA9" s="9">
        <v>3164.5770000000002</v>
      </c>
      <c r="FB9" s="10">
        <v>12773.643</v>
      </c>
      <c r="FC9" s="11">
        <v>9006.8860000000004</v>
      </c>
      <c r="FD9" s="9">
        <v>1064.5160000000001</v>
      </c>
      <c r="FE9" s="9">
        <v>3030.9780000000001</v>
      </c>
      <c r="FF9" s="10">
        <v>13102.38</v>
      </c>
      <c r="FG9" s="115"/>
      <c r="FI9" s="117"/>
      <c r="FJ9" s="117"/>
      <c r="FK9" s="117"/>
      <c r="FL9" s="117"/>
    </row>
    <row r="10" spans="2:168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">
        <v>3342.6819999999998</v>
      </c>
      <c r="EJ10" s="9">
        <v>464.01299999999998</v>
      </c>
      <c r="EK10" s="9">
        <v>1711.614</v>
      </c>
      <c r="EL10" s="10">
        <v>5518.3090000000002</v>
      </c>
      <c r="EM10" s="11">
        <v>3387.7910000000002</v>
      </c>
      <c r="EN10" s="9">
        <v>482.02100000000002</v>
      </c>
      <c r="EO10" s="9">
        <v>1784.136</v>
      </c>
      <c r="EP10" s="10">
        <v>5653.9480000000003</v>
      </c>
      <c r="EQ10" s="11">
        <v>3120.3</v>
      </c>
      <c r="ER10" s="9">
        <v>529.55200000000002</v>
      </c>
      <c r="ES10" s="9">
        <v>1841.894</v>
      </c>
      <c r="ET10" s="10">
        <v>5491.7460000000001</v>
      </c>
      <c r="EU10" s="11">
        <v>3032.7759999999998</v>
      </c>
      <c r="EV10" s="9">
        <v>422.48899999999998</v>
      </c>
      <c r="EW10" s="9">
        <v>1907.712</v>
      </c>
      <c r="EX10" s="10">
        <v>5362.9769999999999</v>
      </c>
      <c r="EY10" s="11">
        <v>3006.1729999999998</v>
      </c>
      <c r="EZ10" s="9">
        <v>521.14</v>
      </c>
      <c r="FA10" s="9">
        <v>1897.0540000000001</v>
      </c>
      <c r="FB10" s="10">
        <v>5424.3670000000002</v>
      </c>
      <c r="FC10" s="11">
        <v>2909.1959999999999</v>
      </c>
      <c r="FD10" s="9">
        <v>468.762</v>
      </c>
      <c r="FE10" s="9">
        <v>1824.75</v>
      </c>
      <c r="FF10" s="10">
        <v>5202.7079999999996</v>
      </c>
      <c r="FG10" s="115"/>
      <c r="FI10" s="117"/>
      <c r="FJ10" s="117"/>
      <c r="FK10" s="117"/>
      <c r="FL10" s="117"/>
    </row>
    <row r="11" spans="2:168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">
        <v>4157.8379999999997</v>
      </c>
      <c r="EJ11" s="9">
        <v>964.43600000000004</v>
      </c>
      <c r="EK11" s="9">
        <v>1720.694</v>
      </c>
      <c r="EL11" s="10">
        <v>6842.9679999999998</v>
      </c>
      <c r="EM11" s="11">
        <v>4145.0039999999999</v>
      </c>
      <c r="EN11" s="9">
        <v>907.98699999999997</v>
      </c>
      <c r="EO11" s="9">
        <v>1676.2059999999999</v>
      </c>
      <c r="EP11" s="10">
        <v>6729.1970000000001</v>
      </c>
      <c r="EQ11" s="11">
        <v>4335.1719999999996</v>
      </c>
      <c r="ER11" s="9">
        <v>1005.125</v>
      </c>
      <c r="ES11" s="9">
        <v>1521.4480000000001</v>
      </c>
      <c r="ET11" s="10">
        <v>6861.7449999999999</v>
      </c>
      <c r="EU11" s="11">
        <v>4716.1750000000002</v>
      </c>
      <c r="EV11" s="9">
        <v>1012.737</v>
      </c>
      <c r="EW11" s="9">
        <v>1461.58</v>
      </c>
      <c r="EX11" s="10">
        <v>7190.4920000000002</v>
      </c>
      <c r="EY11" s="11">
        <v>5236.4229999999998</v>
      </c>
      <c r="EZ11" s="9">
        <v>1036.4059999999999</v>
      </c>
      <c r="FA11" s="9">
        <v>1310.193</v>
      </c>
      <c r="FB11" s="10">
        <v>7583.0219999999999</v>
      </c>
      <c r="FC11" s="11">
        <v>4885.68</v>
      </c>
      <c r="FD11" s="9">
        <v>1125.796</v>
      </c>
      <c r="FE11" s="9">
        <v>1151.7650000000001</v>
      </c>
      <c r="FF11" s="10">
        <v>7163.241</v>
      </c>
      <c r="FG11" s="115"/>
      <c r="FI11" s="117"/>
      <c r="FJ11" s="117"/>
      <c r="FK11" s="117"/>
      <c r="FL11" s="117"/>
    </row>
    <row r="12" spans="2:168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">
        <v>5423.259</v>
      </c>
      <c r="EJ12" s="9">
        <v>1003.259</v>
      </c>
      <c r="EK12" s="9">
        <v>5729.6409999999996</v>
      </c>
      <c r="EL12" s="10">
        <v>12156.159</v>
      </c>
      <c r="EM12" s="11">
        <v>5174.3270000000002</v>
      </c>
      <c r="EN12" s="9">
        <v>1312.309</v>
      </c>
      <c r="EO12" s="9">
        <v>6287.8720000000003</v>
      </c>
      <c r="EP12" s="10">
        <v>12774.508</v>
      </c>
      <c r="EQ12" s="11">
        <v>5372.1509999999998</v>
      </c>
      <c r="ER12" s="9">
        <v>1421.643</v>
      </c>
      <c r="ES12" s="9">
        <v>6977.5360000000001</v>
      </c>
      <c r="ET12" s="10">
        <v>13771.33</v>
      </c>
      <c r="EU12" s="11">
        <v>6017.7640000000001</v>
      </c>
      <c r="EV12" s="9">
        <v>1411.5260000000001</v>
      </c>
      <c r="EW12" s="9">
        <v>6936.0330000000004</v>
      </c>
      <c r="EX12" s="10">
        <v>14365.323</v>
      </c>
      <c r="EY12" s="11">
        <v>6093.9880000000003</v>
      </c>
      <c r="EZ12" s="9">
        <v>1496.78</v>
      </c>
      <c r="FA12" s="9">
        <v>7200.3379999999997</v>
      </c>
      <c r="FB12" s="10">
        <v>14791.106</v>
      </c>
      <c r="FC12" s="11">
        <v>6292.8959999999997</v>
      </c>
      <c r="FD12" s="9">
        <v>1483.0540000000001</v>
      </c>
      <c r="FE12" s="9">
        <v>7379.8230000000003</v>
      </c>
      <c r="FF12" s="10">
        <v>15155.772999999999</v>
      </c>
      <c r="FG12" s="115"/>
      <c r="FI12" s="117"/>
      <c r="FJ12" s="117"/>
      <c r="FK12" s="117"/>
      <c r="FL12" s="117"/>
    </row>
    <row r="13" spans="2:168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">
        <v>4259.5439999999999</v>
      </c>
      <c r="EJ13" s="9">
        <v>656.70500000000004</v>
      </c>
      <c r="EK13" s="9">
        <v>4183.2179999999998</v>
      </c>
      <c r="EL13" s="10">
        <v>9099.4670000000006</v>
      </c>
      <c r="EM13" s="11">
        <v>3269.2849999999999</v>
      </c>
      <c r="EN13" s="9">
        <v>837.63900000000001</v>
      </c>
      <c r="EO13" s="9">
        <v>3194.5160000000001</v>
      </c>
      <c r="EP13" s="10">
        <v>7301.44</v>
      </c>
      <c r="EQ13" s="11">
        <v>3743.0720000000001</v>
      </c>
      <c r="ER13" s="9">
        <v>958.49099999999999</v>
      </c>
      <c r="ES13" s="9">
        <v>4277.7389999999996</v>
      </c>
      <c r="ET13" s="10">
        <v>8979.3019999999997</v>
      </c>
      <c r="EU13" s="11">
        <v>4485.857</v>
      </c>
      <c r="EV13" s="9">
        <v>887.08900000000006</v>
      </c>
      <c r="EW13" s="9">
        <v>5108.8280000000004</v>
      </c>
      <c r="EX13" s="10">
        <v>10481.774000000001</v>
      </c>
      <c r="EY13" s="11">
        <v>4552.9340000000002</v>
      </c>
      <c r="EZ13" s="9">
        <v>825.81399999999996</v>
      </c>
      <c r="FA13" s="9">
        <v>5054.5429999999997</v>
      </c>
      <c r="FB13" s="10">
        <v>10433.290999999999</v>
      </c>
      <c r="FC13" s="11">
        <v>3673.9110000000001</v>
      </c>
      <c r="FD13" s="9">
        <v>774.66399999999999</v>
      </c>
      <c r="FE13" s="9">
        <v>3630.4270000000001</v>
      </c>
      <c r="FF13" s="10">
        <v>8079.0020000000004</v>
      </c>
      <c r="FG13" s="115"/>
      <c r="FI13" s="117"/>
      <c r="FJ13" s="117"/>
      <c r="FK13" s="117"/>
      <c r="FL13" s="117"/>
    </row>
    <row r="14" spans="2:168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">
        <v>3095.0239999999999</v>
      </c>
      <c r="EJ14" s="9">
        <v>1630.0640000000001</v>
      </c>
      <c r="EK14" s="9">
        <v>3612.2080000000001</v>
      </c>
      <c r="EL14" s="10">
        <v>8337.2960000000003</v>
      </c>
      <c r="EM14" s="11">
        <v>3275.2049999999999</v>
      </c>
      <c r="EN14" s="9">
        <v>1544.5730000000001</v>
      </c>
      <c r="EO14" s="9">
        <v>3516.9009999999998</v>
      </c>
      <c r="EP14" s="10">
        <v>8336.6790000000001</v>
      </c>
      <c r="EQ14" s="11">
        <v>3414.402</v>
      </c>
      <c r="ER14" s="9">
        <v>1555.971</v>
      </c>
      <c r="ES14" s="9">
        <v>3390.5650000000001</v>
      </c>
      <c r="ET14" s="10">
        <v>8360.9380000000001</v>
      </c>
      <c r="EU14" s="11">
        <v>3442.48</v>
      </c>
      <c r="EV14" s="9">
        <v>1641.3579999999999</v>
      </c>
      <c r="EW14" s="9">
        <v>3271.1419999999998</v>
      </c>
      <c r="EX14" s="10">
        <v>8354.98</v>
      </c>
      <c r="EY14" s="11">
        <v>3775.1370000000002</v>
      </c>
      <c r="EZ14" s="9">
        <v>1899.6089999999999</v>
      </c>
      <c r="FA14" s="9">
        <v>3347.681</v>
      </c>
      <c r="FB14" s="10">
        <v>9022.4269999999997</v>
      </c>
      <c r="FC14" s="11">
        <v>4286.7349999999997</v>
      </c>
      <c r="FD14" s="9">
        <v>1847.597</v>
      </c>
      <c r="FE14" s="9">
        <v>2972.7220000000002</v>
      </c>
      <c r="FF14" s="10">
        <v>9107.0540000000001</v>
      </c>
      <c r="FG14" s="116"/>
      <c r="FI14" s="117"/>
      <c r="FJ14" s="117"/>
      <c r="FK14" s="117"/>
      <c r="FL14" s="117"/>
    </row>
    <row r="15" spans="2:168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">
        <v>619.28</v>
      </c>
      <c r="EJ15" s="9">
        <v>99.23</v>
      </c>
      <c r="EK15" s="9">
        <v>61.759</v>
      </c>
      <c r="EL15" s="10">
        <v>780.26900000000001</v>
      </c>
      <c r="EM15" s="11">
        <v>660.66399999999999</v>
      </c>
      <c r="EN15" s="9">
        <v>95.966999999999999</v>
      </c>
      <c r="EO15" s="9">
        <v>55.207999999999998</v>
      </c>
      <c r="EP15" s="10">
        <v>811.83900000000006</v>
      </c>
      <c r="EQ15" s="11">
        <v>741.69600000000003</v>
      </c>
      <c r="ER15" s="9">
        <v>92.992000000000004</v>
      </c>
      <c r="ES15" s="9">
        <v>62.27</v>
      </c>
      <c r="ET15" s="10">
        <v>896.95799999999997</v>
      </c>
      <c r="EU15" s="11">
        <v>761.33100000000002</v>
      </c>
      <c r="EV15" s="9">
        <v>92.192999999999998</v>
      </c>
      <c r="EW15" s="9">
        <v>57.597000000000001</v>
      </c>
      <c r="EX15" s="10">
        <v>911.12099999999998</v>
      </c>
      <c r="EY15" s="11">
        <v>696.36199999999997</v>
      </c>
      <c r="EZ15" s="9">
        <v>89.599000000000004</v>
      </c>
      <c r="FA15" s="9">
        <v>121.958</v>
      </c>
      <c r="FB15" s="10">
        <v>907.91899999999998</v>
      </c>
      <c r="FC15" s="11">
        <v>669.00099999999998</v>
      </c>
      <c r="FD15" s="9">
        <v>105.178</v>
      </c>
      <c r="FE15" s="9">
        <v>121.553</v>
      </c>
      <c r="FF15" s="10">
        <v>895.73199999999997</v>
      </c>
      <c r="FG15" s="115"/>
      <c r="FI15" s="117"/>
      <c r="FJ15" s="117"/>
      <c r="FK15" s="117"/>
      <c r="FL15" s="117"/>
    </row>
    <row r="16" spans="2:168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">
        <v>22960.129000000001</v>
      </c>
      <c r="EJ16" s="9">
        <v>3109.9119999999998</v>
      </c>
      <c r="EK16" s="9">
        <v>4052.828</v>
      </c>
      <c r="EL16" s="10">
        <v>30122.868999999999</v>
      </c>
      <c r="EM16" s="11">
        <v>23894.294000000002</v>
      </c>
      <c r="EN16" s="9">
        <v>2999.692</v>
      </c>
      <c r="EO16" s="9">
        <v>3913.913</v>
      </c>
      <c r="EP16" s="10">
        <v>30807.899000000001</v>
      </c>
      <c r="EQ16" s="11">
        <v>24377.323</v>
      </c>
      <c r="ER16" s="9">
        <v>2857.9780000000001</v>
      </c>
      <c r="ES16" s="9">
        <v>4007.047</v>
      </c>
      <c r="ET16" s="10">
        <v>31242.347999999998</v>
      </c>
      <c r="EU16" s="11">
        <v>24317.312999999998</v>
      </c>
      <c r="EV16" s="9">
        <v>3525.596</v>
      </c>
      <c r="EW16" s="9">
        <v>4381.5379999999996</v>
      </c>
      <c r="EX16" s="10">
        <v>32224.447</v>
      </c>
      <c r="EY16" s="11">
        <v>24911.048999999999</v>
      </c>
      <c r="EZ16" s="9">
        <v>3964.578</v>
      </c>
      <c r="FA16" s="9">
        <v>4488.9799999999996</v>
      </c>
      <c r="FB16" s="10">
        <v>33364.607000000004</v>
      </c>
      <c r="FC16" s="11">
        <v>24470.597000000002</v>
      </c>
      <c r="FD16" s="9">
        <v>4097.5789999999997</v>
      </c>
      <c r="FE16" s="9">
        <v>4690.5469999999996</v>
      </c>
      <c r="FF16" s="10">
        <v>33258.722999999998</v>
      </c>
      <c r="FG16" s="115"/>
      <c r="FI16" s="117"/>
      <c r="FJ16" s="117"/>
      <c r="FK16" s="117"/>
      <c r="FL16" s="117"/>
    </row>
    <row r="17" spans="2:168" ht="48" customHeight="1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">
        <v>46858.748</v>
      </c>
      <c r="EJ17" s="9">
        <v>8466.3700000000008</v>
      </c>
      <c r="EK17" s="9">
        <v>14506.183000000001</v>
      </c>
      <c r="EL17" s="10">
        <v>69831.301000000007</v>
      </c>
      <c r="EM17" s="11">
        <v>46163.59</v>
      </c>
      <c r="EN17" s="9">
        <v>8055.51</v>
      </c>
      <c r="EO17" s="9">
        <v>15006.155000000001</v>
      </c>
      <c r="EP17" s="10">
        <v>69225.255000000005</v>
      </c>
      <c r="EQ17" s="11">
        <v>48708.256000000001</v>
      </c>
      <c r="ER17" s="9">
        <v>8152.43</v>
      </c>
      <c r="ES17" s="9">
        <v>15748.878000000001</v>
      </c>
      <c r="ET17" s="10">
        <v>72609.563999999998</v>
      </c>
      <c r="EU17" s="11">
        <v>48311.811000000002</v>
      </c>
      <c r="EV17" s="9">
        <v>7893.6390000000001</v>
      </c>
      <c r="EW17" s="9">
        <v>15849.782999999999</v>
      </c>
      <c r="EX17" s="10">
        <v>72055.233000000007</v>
      </c>
      <c r="EY17" s="11">
        <v>50110.536</v>
      </c>
      <c r="EZ17" s="9">
        <v>8217.1810000000005</v>
      </c>
      <c r="FA17" s="9">
        <v>16279.174000000001</v>
      </c>
      <c r="FB17" s="10">
        <v>74606.891000000003</v>
      </c>
      <c r="FC17" s="11">
        <v>47637.177000000003</v>
      </c>
      <c r="FD17" s="9">
        <v>8109.77</v>
      </c>
      <c r="FE17" s="9">
        <v>16124.415999999999</v>
      </c>
      <c r="FF17" s="10">
        <v>71871.362999999998</v>
      </c>
      <c r="FG17" s="115"/>
      <c r="FI17" s="117"/>
      <c r="FJ17" s="117"/>
      <c r="FK17" s="117"/>
      <c r="FL17" s="117"/>
    </row>
    <row r="18" spans="2:168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">
        <v>9812.6010000000006</v>
      </c>
      <c r="EJ18" s="9">
        <v>1606.646</v>
      </c>
      <c r="EK18" s="9">
        <v>3332.1219999999998</v>
      </c>
      <c r="EL18" s="10">
        <v>14751.369000000001</v>
      </c>
      <c r="EM18" s="11">
        <v>9486.5969999999998</v>
      </c>
      <c r="EN18" s="9">
        <v>1586.864</v>
      </c>
      <c r="EO18" s="9">
        <v>3158.2950000000001</v>
      </c>
      <c r="EP18" s="10">
        <v>14231.755999999999</v>
      </c>
      <c r="EQ18" s="11">
        <v>9559.3739999999998</v>
      </c>
      <c r="ER18" s="9">
        <v>1577.8320000000001</v>
      </c>
      <c r="ES18" s="9">
        <v>3275.5250000000001</v>
      </c>
      <c r="ET18" s="10">
        <v>14412.731</v>
      </c>
      <c r="EU18" s="11">
        <v>9413.9290000000001</v>
      </c>
      <c r="EV18" s="9">
        <v>1593.481</v>
      </c>
      <c r="EW18" s="9">
        <v>3386.4940000000001</v>
      </c>
      <c r="EX18" s="10">
        <v>14393.904</v>
      </c>
      <c r="EY18" s="11">
        <v>9762.5419999999995</v>
      </c>
      <c r="EZ18" s="9">
        <v>1617.799</v>
      </c>
      <c r="FA18" s="9">
        <v>3524.585</v>
      </c>
      <c r="FB18" s="10">
        <v>14904.925999999999</v>
      </c>
      <c r="FC18" s="11">
        <v>9301.2759999999998</v>
      </c>
      <c r="FD18" s="9">
        <v>1682.924</v>
      </c>
      <c r="FE18" s="9">
        <v>3449.011</v>
      </c>
      <c r="FF18" s="10">
        <v>14433.210999999999</v>
      </c>
      <c r="FG18" s="116"/>
      <c r="FI18" s="117"/>
      <c r="FJ18" s="117"/>
      <c r="FK18" s="117"/>
      <c r="FL18" s="117"/>
    </row>
    <row r="19" spans="2:168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">
        <v>3032.3359999999998</v>
      </c>
      <c r="EJ19" s="9">
        <v>1260.0840000000001</v>
      </c>
      <c r="EK19" s="9">
        <v>974.30600000000004</v>
      </c>
      <c r="EL19" s="10">
        <v>5266.7259999999997</v>
      </c>
      <c r="EM19" s="11">
        <v>3050.998</v>
      </c>
      <c r="EN19" s="9">
        <v>1266.123</v>
      </c>
      <c r="EO19" s="9">
        <v>923.81600000000003</v>
      </c>
      <c r="EP19" s="10">
        <v>5240.9369999999999</v>
      </c>
      <c r="EQ19" s="11">
        <v>3125.7649999999999</v>
      </c>
      <c r="ER19" s="9">
        <v>1487.5060000000001</v>
      </c>
      <c r="ES19" s="9">
        <v>1188.8610000000001</v>
      </c>
      <c r="ET19" s="10">
        <v>5802.1319999999996</v>
      </c>
      <c r="EU19" s="11">
        <v>3262.73</v>
      </c>
      <c r="EV19" s="9">
        <v>1421.6469999999999</v>
      </c>
      <c r="EW19" s="9">
        <v>1243.1030000000001</v>
      </c>
      <c r="EX19" s="10">
        <v>5927.4800000000005</v>
      </c>
      <c r="EY19" s="11">
        <v>3711.1179999999999</v>
      </c>
      <c r="EZ19" s="9">
        <v>1454.521</v>
      </c>
      <c r="FA19" s="9">
        <v>1317.971</v>
      </c>
      <c r="FB19" s="10">
        <v>6483.61</v>
      </c>
      <c r="FC19" s="11">
        <v>3176.1640000000002</v>
      </c>
      <c r="FD19" s="9">
        <v>1611.6089999999999</v>
      </c>
      <c r="FE19" s="9">
        <v>1466.3140000000001</v>
      </c>
      <c r="FF19" s="10">
        <v>6254.0870000000004</v>
      </c>
      <c r="FG19" s="115"/>
      <c r="FI19" s="117"/>
      <c r="FJ19" s="117"/>
      <c r="FK19" s="117"/>
      <c r="FL19" s="117"/>
    </row>
    <row r="20" spans="2:168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">
        <v>1375.5239999999999</v>
      </c>
      <c r="EJ20" s="9">
        <v>356.65800000000002</v>
      </c>
      <c r="EK20" s="9">
        <v>997.24300000000005</v>
      </c>
      <c r="EL20" s="10">
        <v>2729.4250000000002</v>
      </c>
      <c r="EM20" s="11">
        <v>1349.248</v>
      </c>
      <c r="EN20" s="9">
        <v>429.596</v>
      </c>
      <c r="EO20" s="9">
        <v>960.74300000000005</v>
      </c>
      <c r="EP20" s="10">
        <v>2739.587</v>
      </c>
      <c r="EQ20" s="11">
        <v>1440.8510000000001</v>
      </c>
      <c r="ER20" s="9">
        <v>522.221</v>
      </c>
      <c r="ES20" s="9">
        <v>942.74699999999996</v>
      </c>
      <c r="ET20" s="10">
        <v>2905.819</v>
      </c>
      <c r="EU20" s="11">
        <v>1510.44</v>
      </c>
      <c r="EV20" s="9">
        <v>430.51299999999998</v>
      </c>
      <c r="EW20" s="9">
        <v>1010.293</v>
      </c>
      <c r="EX20" s="10">
        <v>2951.2460000000001</v>
      </c>
      <c r="EY20" s="11">
        <v>1402.97</v>
      </c>
      <c r="EZ20" s="9">
        <v>426.81700000000001</v>
      </c>
      <c r="FA20" s="9">
        <v>1124.1130000000001</v>
      </c>
      <c r="FB20" s="10">
        <v>2953.9</v>
      </c>
      <c r="FC20" s="11">
        <v>1391.309</v>
      </c>
      <c r="FD20" s="9">
        <v>512.41899999999998</v>
      </c>
      <c r="FE20" s="9">
        <v>947.97299999999996</v>
      </c>
      <c r="FF20" s="10">
        <v>2851.701</v>
      </c>
      <c r="FG20" s="115"/>
      <c r="FI20" s="117"/>
      <c r="FJ20" s="117"/>
      <c r="FK20" s="117"/>
      <c r="FL20" s="117"/>
    </row>
    <row r="21" spans="2:168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">
        <v>3271.18</v>
      </c>
      <c r="EJ21" s="9">
        <v>2658.953</v>
      </c>
      <c r="EK21" s="9">
        <v>1262.4860000000001</v>
      </c>
      <c r="EL21" s="10">
        <v>7192.6189999999997</v>
      </c>
      <c r="EM21" s="11">
        <v>2438.2350000000001</v>
      </c>
      <c r="EN21" s="9">
        <v>3280.4850000000001</v>
      </c>
      <c r="EO21" s="9">
        <v>885.91200000000003</v>
      </c>
      <c r="EP21" s="10">
        <v>6604.6319999999996</v>
      </c>
      <c r="EQ21" s="11">
        <v>3552.134</v>
      </c>
      <c r="ER21" s="9">
        <v>3661.4630000000002</v>
      </c>
      <c r="ES21" s="9">
        <v>954.73099999999999</v>
      </c>
      <c r="ET21" s="10">
        <v>8168.3279999999995</v>
      </c>
      <c r="EU21" s="11">
        <v>2870.9009999999998</v>
      </c>
      <c r="EV21" s="9">
        <v>3518.8609999999999</v>
      </c>
      <c r="EW21" s="9">
        <v>929.44899999999996</v>
      </c>
      <c r="EX21" s="10">
        <v>7319.2109999999993</v>
      </c>
      <c r="EY21" s="11">
        <v>2533.625</v>
      </c>
      <c r="EZ21" s="9">
        <v>3455.0720000000001</v>
      </c>
      <c r="FA21" s="9">
        <v>1149.7460000000001</v>
      </c>
      <c r="FB21" s="10">
        <v>7138.4430000000002</v>
      </c>
      <c r="FC21" s="11">
        <v>2564.6149999999998</v>
      </c>
      <c r="FD21" s="9">
        <v>3597.665</v>
      </c>
      <c r="FE21" s="9">
        <v>2581.462</v>
      </c>
      <c r="FF21" s="10">
        <v>8743.7420000000002</v>
      </c>
      <c r="FG21" s="115"/>
      <c r="FI21" s="117"/>
      <c r="FJ21" s="117"/>
      <c r="FK21" s="117"/>
      <c r="FL21" s="117"/>
    </row>
    <row r="22" spans="2:168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">
        <v>4355.5320000000002</v>
      </c>
      <c r="EJ22" s="9">
        <v>460.20499999999998</v>
      </c>
      <c r="EK22" s="9">
        <v>1306.202</v>
      </c>
      <c r="EL22" s="10">
        <v>6121.9390000000003</v>
      </c>
      <c r="EM22" s="11">
        <v>4213.7860000000001</v>
      </c>
      <c r="EN22" s="9">
        <v>458.69</v>
      </c>
      <c r="EO22" s="9">
        <v>690.60699999999997</v>
      </c>
      <c r="EP22" s="10">
        <v>5363.0829999999996</v>
      </c>
      <c r="EQ22" s="11">
        <v>4220.71</v>
      </c>
      <c r="ER22" s="9">
        <v>534.80100000000004</v>
      </c>
      <c r="ES22" s="9">
        <v>723.125</v>
      </c>
      <c r="ET22" s="10">
        <v>5478.6360000000004</v>
      </c>
      <c r="EU22" s="11">
        <v>4239.7740000000003</v>
      </c>
      <c r="EV22" s="9">
        <v>510.90899999999999</v>
      </c>
      <c r="EW22" s="9">
        <v>697.34500000000003</v>
      </c>
      <c r="EX22" s="10">
        <v>5448.0280000000002</v>
      </c>
      <c r="EY22" s="11">
        <v>4465.0810000000001</v>
      </c>
      <c r="EZ22" s="9">
        <v>498.077</v>
      </c>
      <c r="FA22" s="9">
        <v>530.70600000000002</v>
      </c>
      <c r="FB22" s="10">
        <v>5493.8639999999996</v>
      </c>
      <c r="FC22" s="11">
        <v>4253.8630000000003</v>
      </c>
      <c r="FD22" s="9">
        <v>538.90800000000002</v>
      </c>
      <c r="FE22" s="9">
        <v>577.15800000000002</v>
      </c>
      <c r="FF22" s="10">
        <v>5369.9290000000001</v>
      </c>
      <c r="FG22" s="115"/>
      <c r="FI22" s="117"/>
      <c r="FJ22" s="117"/>
      <c r="FK22" s="117"/>
      <c r="FL22" s="117"/>
    </row>
    <row r="23" spans="2:168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">
        <v>1737.222</v>
      </c>
      <c r="EJ23" s="9">
        <v>282.48700000000002</v>
      </c>
      <c r="EK23" s="9">
        <v>255.916</v>
      </c>
      <c r="EL23" s="10">
        <v>2275.625</v>
      </c>
      <c r="EM23" s="11">
        <v>1691.1420000000001</v>
      </c>
      <c r="EN23" s="9">
        <v>981.96299999999997</v>
      </c>
      <c r="EO23" s="9">
        <v>432.21899999999999</v>
      </c>
      <c r="EP23" s="10">
        <v>3105.3240000000001</v>
      </c>
      <c r="EQ23" s="11">
        <v>1699.913</v>
      </c>
      <c r="ER23" s="9">
        <v>966.32</v>
      </c>
      <c r="ES23" s="9">
        <v>457.46100000000001</v>
      </c>
      <c r="ET23" s="10">
        <v>3123.6940000000004</v>
      </c>
      <c r="EU23" s="11">
        <v>1637.674</v>
      </c>
      <c r="EV23" s="9">
        <v>228.42599999999999</v>
      </c>
      <c r="EW23" s="9">
        <v>366.06200000000001</v>
      </c>
      <c r="EX23" s="10">
        <v>2232.1619999999998</v>
      </c>
      <c r="EY23" s="11">
        <v>1729.9639999999999</v>
      </c>
      <c r="EZ23" s="9">
        <v>237.65199999999999</v>
      </c>
      <c r="FA23" s="9">
        <v>366.61</v>
      </c>
      <c r="FB23" s="10">
        <v>2334.2260000000001</v>
      </c>
      <c r="FC23" s="11">
        <v>1517.894</v>
      </c>
      <c r="FD23" s="9">
        <v>226.19</v>
      </c>
      <c r="FE23" s="9">
        <v>460.35599999999999</v>
      </c>
      <c r="FF23" s="10">
        <v>2204.44</v>
      </c>
      <c r="FG23" s="115"/>
      <c r="FI23" s="117"/>
      <c r="FJ23" s="117"/>
      <c r="FK23" s="117"/>
      <c r="FL23" s="117"/>
    </row>
    <row r="24" spans="2:168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W24" s="113">
        <v>666.49300000000005</v>
      </c>
      <c r="DX24" s="109">
        <v>154.91800000000001</v>
      </c>
      <c r="DY24" s="109">
        <v>339.62400000000002</v>
      </c>
      <c r="DZ24" s="10">
        <v>1161.0350000000001</v>
      </c>
      <c r="EA24" s="113">
        <v>661.38599999999997</v>
      </c>
      <c r="EB24" s="109">
        <v>141.959</v>
      </c>
      <c r="EC24" s="109">
        <v>322.94099999999997</v>
      </c>
      <c r="ED24" s="10">
        <v>1126.2860000000001</v>
      </c>
      <c r="EE24" s="113">
        <v>643.12400000000002</v>
      </c>
      <c r="EF24" s="109">
        <v>248.75700000000001</v>
      </c>
      <c r="EG24" s="109">
        <v>314.35000000000002</v>
      </c>
      <c r="EH24" s="10">
        <v>1206.231</v>
      </c>
      <c r="EI24" s="113">
        <v>676.84</v>
      </c>
      <c r="EJ24" s="109">
        <v>438.738</v>
      </c>
      <c r="EK24" s="109">
        <v>118.741</v>
      </c>
      <c r="EL24" s="10">
        <v>1234.319</v>
      </c>
      <c r="EM24" s="113">
        <v>668.298</v>
      </c>
      <c r="EN24" s="109">
        <v>493.88400000000001</v>
      </c>
      <c r="EO24" s="109">
        <v>107.036</v>
      </c>
      <c r="EP24" s="10">
        <v>1269.2180000000001</v>
      </c>
      <c r="EQ24" s="113">
        <v>687.02499999999998</v>
      </c>
      <c r="ER24" s="109">
        <v>470.54599999999999</v>
      </c>
      <c r="ES24" s="109">
        <v>98.024000000000001</v>
      </c>
      <c r="ET24" s="10">
        <v>1255.5949999999998</v>
      </c>
      <c r="EU24" s="113">
        <v>680.85</v>
      </c>
      <c r="EV24" s="109">
        <v>471.37700000000001</v>
      </c>
      <c r="EW24" s="109">
        <v>89.38</v>
      </c>
      <c r="EX24" s="10">
        <v>1241.607</v>
      </c>
      <c r="EY24" s="113">
        <v>691.88900000000001</v>
      </c>
      <c r="EZ24" s="109">
        <v>471.54199999999997</v>
      </c>
      <c r="FA24" s="109">
        <v>83.56</v>
      </c>
      <c r="FB24" s="10">
        <v>1246.991</v>
      </c>
      <c r="FC24" s="113">
        <v>641.23</v>
      </c>
      <c r="FD24" s="109">
        <v>529.14700000000005</v>
      </c>
      <c r="FE24" s="109">
        <v>94.99</v>
      </c>
      <c r="FF24" s="10">
        <v>1265.367</v>
      </c>
      <c r="FG24" s="115"/>
      <c r="FI24" s="117"/>
      <c r="FJ24" s="117"/>
      <c r="FK24" s="117"/>
      <c r="FL24" s="117"/>
    </row>
    <row r="25" spans="2:168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W25" s="113">
        <v>1820.729</v>
      </c>
      <c r="DX25" s="109">
        <v>570.46600000000001</v>
      </c>
      <c r="DY25" s="109">
        <v>254.65</v>
      </c>
      <c r="DZ25" s="10">
        <v>2645.8449999999998</v>
      </c>
      <c r="EA25" s="113">
        <v>1725.9649999999999</v>
      </c>
      <c r="EB25" s="109">
        <v>493.72199999999998</v>
      </c>
      <c r="EC25" s="109">
        <v>359.43400000000003</v>
      </c>
      <c r="ED25" s="10">
        <v>2579.1210000000001</v>
      </c>
      <c r="EE25" s="113">
        <v>1821.1310000000001</v>
      </c>
      <c r="EF25" s="109">
        <v>488.42899999999997</v>
      </c>
      <c r="EG25" s="109">
        <v>322.78399999999999</v>
      </c>
      <c r="EH25" s="10">
        <v>2632.3440000000001</v>
      </c>
      <c r="EI25" s="113">
        <v>1834.3050000000001</v>
      </c>
      <c r="EJ25" s="109">
        <v>452.16300000000001</v>
      </c>
      <c r="EK25" s="109">
        <v>315.892</v>
      </c>
      <c r="EL25" s="10">
        <v>2602.36</v>
      </c>
      <c r="EM25" s="113">
        <v>1832.01</v>
      </c>
      <c r="EN25" s="109">
        <v>404.548</v>
      </c>
      <c r="EO25" s="109">
        <v>302.69099999999997</v>
      </c>
      <c r="EP25" s="10">
        <v>2539.2489999999998</v>
      </c>
      <c r="EQ25" s="113">
        <v>2234.2269999999999</v>
      </c>
      <c r="ER25" s="109">
        <v>214.67599999999999</v>
      </c>
      <c r="ES25" s="109">
        <v>405.31799999999998</v>
      </c>
      <c r="ET25" s="10">
        <v>2854.2209999999995</v>
      </c>
      <c r="EU25" s="113">
        <v>2232.027</v>
      </c>
      <c r="EV25" s="109">
        <v>227.94</v>
      </c>
      <c r="EW25" s="109">
        <v>435.53399999999999</v>
      </c>
      <c r="EX25" s="10">
        <v>2895.5010000000002</v>
      </c>
      <c r="EY25" s="113">
        <v>2305.9549999999999</v>
      </c>
      <c r="EZ25" s="109">
        <v>224.977</v>
      </c>
      <c r="FA25" s="109">
        <v>394.23500000000001</v>
      </c>
      <c r="FB25" s="10">
        <v>2925.1669999999999</v>
      </c>
      <c r="FC25" s="113">
        <v>2318.453</v>
      </c>
      <c r="FD25" s="109">
        <v>225.71899999999999</v>
      </c>
      <c r="FE25" s="109">
        <v>432.78</v>
      </c>
      <c r="FF25" s="10">
        <v>2976.9520000000002</v>
      </c>
      <c r="FG25" s="115"/>
      <c r="FI25" s="117"/>
      <c r="FJ25" s="117"/>
      <c r="FK25" s="117"/>
      <c r="FL25" s="117"/>
    </row>
    <row r="26" spans="2:168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W26" s="113">
        <v>1456.6659999999999</v>
      </c>
      <c r="DX26" s="109">
        <v>100.986</v>
      </c>
      <c r="DY26" s="109">
        <v>135.60499999999999</v>
      </c>
      <c r="DZ26" s="10">
        <v>1693.2570000000001</v>
      </c>
      <c r="EA26" s="113">
        <v>1282.4880000000001</v>
      </c>
      <c r="EB26" s="109">
        <v>98.304000000000002</v>
      </c>
      <c r="EC26" s="109">
        <v>131.49600000000001</v>
      </c>
      <c r="ED26" s="10">
        <v>1512.288</v>
      </c>
      <c r="EE26" s="113">
        <v>1293.7819999999999</v>
      </c>
      <c r="EF26" s="109">
        <v>89.281999999999996</v>
      </c>
      <c r="EG26" s="109">
        <v>125.496</v>
      </c>
      <c r="EH26" s="10">
        <v>1508.56</v>
      </c>
      <c r="EI26" s="113">
        <v>1307.29</v>
      </c>
      <c r="EJ26" s="109">
        <v>97.478999999999999</v>
      </c>
      <c r="EK26" s="109">
        <v>121.773</v>
      </c>
      <c r="EL26" s="10">
        <v>1526.5419999999999</v>
      </c>
      <c r="EM26" s="113">
        <v>1205.5029999999999</v>
      </c>
      <c r="EN26" s="109">
        <v>89.593999999999994</v>
      </c>
      <c r="EO26" s="109">
        <v>100.747</v>
      </c>
      <c r="EP26" s="10">
        <v>1395.8440000000001</v>
      </c>
      <c r="EQ26" s="113">
        <v>1122.623</v>
      </c>
      <c r="ER26" s="109">
        <v>96.364000000000004</v>
      </c>
      <c r="ES26" s="109">
        <v>125.242</v>
      </c>
      <c r="ET26" s="10">
        <v>1344.229</v>
      </c>
      <c r="EU26" s="113">
        <v>1115.912</v>
      </c>
      <c r="EV26" s="109">
        <v>76.350999999999999</v>
      </c>
      <c r="EW26" s="109">
        <v>127.312</v>
      </c>
      <c r="EX26" s="10">
        <v>1319.5749999999998</v>
      </c>
      <c r="EY26" s="113">
        <v>1137.934</v>
      </c>
      <c r="EZ26" s="109">
        <v>80.263000000000005</v>
      </c>
      <c r="FA26" s="109">
        <v>132.345</v>
      </c>
      <c r="FB26" s="10">
        <v>1350.5419999999999</v>
      </c>
      <c r="FC26" s="113">
        <v>1141.1659999999999</v>
      </c>
      <c r="FD26" s="109">
        <v>72.372</v>
      </c>
      <c r="FE26" s="109">
        <v>132.43</v>
      </c>
      <c r="FF26" s="10">
        <v>1345.9680000000001</v>
      </c>
      <c r="FG26" s="115"/>
      <c r="FI26" s="117"/>
      <c r="FJ26" s="117"/>
      <c r="FK26" s="117"/>
      <c r="FL26" s="117"/>
    </row>
    <row r="27" spans="2:168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W27" s="113">
        <v>502.36399999999998</v>
      </c>
      <c r="DX27" s="109">
        <v>37.155000000000001</v>
      </c>
      <c r="DY27" s="109">
        <v>73.575999999999993</v>
      </c>
      <c r="DZ27" s="10">
        <v>613.09500000000003</v>
      </c>
      <c r="EA27" s="113">
        <v>509.24700000000001</v>
      </c>
      <c r="EB27" s="109">
        <v>37.234000000000002</v>
      </c>
      <c r="EC27" s="109">
        <v>72.959000000000003</v>
      </c>
      <c r="ED27" s="10">
        <v>619.44000000000005</v>
      </c>
      <c r="EE27" s="113">
        <v>475.94200000000001</v>
      </c>
      <c r="EF27" s="109">
        <v>36.548000000000002</v>
      </c>
      <c r="EG27" s="109">
        <v>67.902000000000001</v>
      </c>
      <c r="EH27" s="10">
        <v>580.39200000000005</v>
      </c>
      <c r="EI27" s="113">
        <v>392.57</v>
      </c>
      <c r="EJ27" s="109">
        <v>40.167000000000002</v>
      </c>
      <c r="EK27" s="109">
        <v>81.59</v>
      </c>
      <c r="EL27" s="10">
        <v>514.327</v>
      </c>
      <c r="EM27" s="113">
        <v>462.83800000000002</v>
      </c>
      <c r="EN27" s="109">
        <v>45.487000000000002</v>
      </c>
      <c r="EO27" s="109">
        <v>57.521000000000001</v>
      </c>
      <c r="EP27" s="10">
        <v>565.846</v>
      </c>
      <c r="EQ27" s="113">
        <v>432.46699999999998</v>
      </c>
      <c r="ER27" s="109">
        <v>42.793999999999997</v>
      </c>
      <c r="ES27" s="109">
        <v>55.813000000000002</v>
      </c>
      <c r="ET27" s="10">
        <v>531.07399999999996</v>
      </c>
      <c r="EU27" s="113">
        <v>460.36700000000002</v>
      </c>
      <c r="EV27" s="109">
        <v>44.042999999999999</v>
      </c>
      <c r="EW27" s="109">
        <v>47.186</v>
      </c>
      <c r="EX27" s="10">
        <v>551.596</v>
      </c>
      <c r="EY27" s="113">
        <v>489.49799999999999</v>
      </c>
      <c r="EZ27" s="109">
        <v>44.134999999999998</v>
      </c>
      <c r="FA27" s="109">
        <v>45.805</v>
      </c>
      <c r="FB27" s="10">
        <v>579.43799999999999</v>
      </c>
      <c r="FC27" s="113">
        <v>476.69600000000003</v>
      </c>
      <c r="FD27" s="109">
        <v>41.715000000000003</v>
      </c>
      <c r="FE27" s="109">
        <v>36.170999999999999</v>
      </c>
      <c r="FF27" s="10">
        <v>554.58199999999999</v>
      </c>
      <c r="FG27" s="115"/>
      <c r="FI27" s="117"/>
      <c r="FJ27" s="117"/>
      <c r="FK27" s="117"/>
      <c r="FL27" s="117"/>
    </row>
    <row r="28" spans="2:168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W28" s="113">
        <v>6.0000000000000001E-3</v>
      </c>
      <c r="DX28" s="109">
        <v>0</v>
      </c>
      <c r="DY28" s="109">
        <v>0</v>
      </c>
      <c r="DZ28" s="10">
        <v>6.0000000000000001E-3</v>
      </c>
      <c r="EA28" s="113">
        <v>7.0000000000000001E-3</v>
      </c>
      <c r="EB28" s="109">
        <v>0</v>
      </c>
      <c r="EC28" s="109">
        <v>0</v>
      </c>
      <c r="ED28" s="10">
        <v>7.0000000000000001E-3</v>
      </c>
      <c r="EE28" s="113">
        <v>6.0000000000000001E-3</v>
      </c>
      <c r="EF28" s="109">
        <v>0</v>
      </c>
      <c r="EG28" s="109">
        <v>0</v>
      </c>
      <c r="EH28" s="10">
        <v>6.0000000000000001E-3</v>
      </c>
      <c r="EI28" s="113">
        <v>0.45400000000000001</v>
      </c>
      <c r="EJ28" s="109">
        <v>0</v>
      </c>
      <c r="EK28" s="109">
        <v>0</v>
      </c>
      <c r="EL28" s="10">
        <v>0.45400000000000001</v>
      </c>
      <c r="EM28" s="113">
        <v>0.52300000000000002</v>
      </c>
      <c r="EN28" s="109">
        <v>0</v>
      </c>
      <c r="EO28" s="109">
        <v>0</v>
      </c>
      <c r="EP28" s="10">
        <v>0.52300000000000002</v>
      </c>
      <c r="EQ28" s="113">
        <v>0.39400000000000002</v>
      </c>
      <c r="ER28" s="109">
        <v>0</v>
      </c>
      <c r="ES28" s="109">
        <v>0</v>
      </c>
      <c r="ET28" s="10">
        <v>0.39400000000000002</v>
      </c>
      <c r="EU28" s="113">
        <v>0.371</v>
      </c>
      <c r="EV28" s="109">
        <v>0</v>
      </c>
      <c r="EW28" s="109">
        <v>0</v>
      </c>
      <c r="EX28" s="10">
        <v>0.371</v>
      </c>
      <c r="EY28" s="113">
        <v>0.371</v>
      </c>
      <c r="EZ28" s="109">
        <v>0</v>
      </c>
      <c r="FA28" s="109">
        <v>0</v>
      </c>
      <c r="FB28" s="10">
        <v>0.371</v>
      </c>
      <c r="FC28" s="113">
        <v>0.372</v>
      </c>
      <c r="FD28" s="109">
        <v>0</v>
      </c>
      <c r="FE28" s="109">
        <v>0</v>
      </c>
      <c r="FF28" s="10">
        <v>0.372</v>
      </c>
      <c r="FG28" s="115"/>
      <c r="FI28" s="117"/>
      <c r="FJ28" s="117"/>
      <c r="FK28" s="117"/>
      <c r="FL28" s="117"/>
    </row>
    <row r="29" spans="2:168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W29" s="113">
        <v>343.87799999999999</v>
      </c>
      <c r="DX29" s="109">
        <v>0</v>
      </c>
      <c r="DY29" s="109">
        <v>1743.952</v>
      </c>
      <c r="DZ29" s="10">
        <v>2087.83</v>
      </c>
      <c r="EA29" s="113">
        <v>54.314</v>
      </c>
      <c r="EB29" s="109">
        <v>0</v>
      </c>
      <c r="EC29" s="109">
        <v>2467.848</v>
      </c>
      <c r="ED29" s="10">
        <v>2522.1619999999998</v>
      </c>
      <c r="EE29" s="113">
        <v>21.709</v>
      </c>
      <c r="EF29" s="109">
        <v>0</v>
      </c>
      <c r="EG29" s="109">
        <v>2305.364</v>
      </c>
      <c r="EH29" s="10">
        <v>2327.0729999999999</v>
      </c>
      <c r="EI29" s="113">
        <v>24.643999999999998</v>
      </c>
      <c r="EJ29" s="109">
        <v>0</v>
      </c>
      <c r="EK29" s="109">
        <v>1649.6489999999999</v>
      </c>
      <c r="EL29" s="10">
        <v>1674.2929999999999</v>
      </c>
      <c r="EM29" s="113">
        <v>42.600999999999999</v>
      </c>
      <c r="EN29" s="109">
        <v>0</v>
      </c>
      <c r="EO29" s="109">
        <v>2272.2220000000002</v>
      </c>
      <c r="EP29" s="10">
        <v>2314.8229999999999</v>
      </c>
      <c r="EQ29" s="113">
        <v>47.045000000000002</v>
      </c>
      <c r="ER29" s="109">
        <v>0</v>
      </c>
      <c r="ES29" s="109">
        <v>2116.21</v>
      </c>
      <c r="ET29" s="10">
        <v>2163.2550000000001</v>
      </c>
      <c r="EU29" s="113">
        <v>23.798999999999999</v>
      </c>
      <c r="EV29" s="109">
        <v>0</v>
      </c>
      <c r="EW29" s="109">
        <v>1140.106</v>
      </c>
      <c r="EX29" s="10">
        <v>1163.905</v>
      </c>
      <c r="EY29" s="113">
        <v>30.231000000000002</v>
      </c>
      <c r="EZ29" s="109">
        <v>0</v>
      </c>
      <c r="FA29" s="109">
        <v>697.89</v>
      </c>
      <c r="FB29" s="10">
        <v>728.12099999999998</v>
      </c>
      <c r="FC29" s="113">
        <v>30.617000000000001</v>
      </c>
      <c r="FD29" s="109">
        <v>0</v>
      </c>
      <c r="FE29" s="109">
        <v>2146.1689999999999</v>
      </c>
      <c r="FF29" s="10">
        <v>2176.7860000000001</v>
      </c>
      <c r="FG29" s="115"/>
      <c r="FI29" s="117"/>
      <c r="FJ29" s="117"/>
      <c r="FK29" s="117"/>
      <c r="FL29" s="117"/>
    </row>
    <row r="30" spans="2:168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L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si="9"/>
        <v>48105.490000000005</v>
      </c>
      <c r="AF30" s="17">
        <f t="shared" si="9"/>
        <v>5807.0439999999999</v>
      </c>
      <c r="AG30" s="16">
        <f t="shared" si="9"/>
        <v>41714.665999999997</v>
      </c>
      <c r="AH30" s="83">
        <f t="shared" si="9"/>
        <v>95627.200000000012</v>
      </c>
      <c r="AI30" s="81">
        <f t="shared" si="9"/>
        <v>52084.731</v>
      </c>
      <c r="AJ30" s="16">
        <f t="shared" si="9"/>
        <v>7085.5569999999998</v>
      </c>
      <c r="AK30" s="16">
        <f t="shared" si="9"/>
        <v>48021.482000000004</v>
      </c>
      <c r="AL30" s="18">
        <f t="shared" si="9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15">
        <v>85042.306000000011</v>
      </c>
      <c r="DX30" s="16">
        <v>4921.0609999999997</v>
      </c>
      <c r="DY30" s="16">
        <v>52180.137000000002</v>
      </c>
      <c r="DZ30" s="18">
        <v>142143.50399999999</v>
      </c>
      <c r="EA30" s="15">
        <v>73802</v>
      </c>
      <c r="EB30" s="16">
        <v>6852.0020000000004</v>
      </c>
      <c r="EC30" s="16">
        <v>51634.398999999998</v>
      </c>
      <c r="ED30" s="18">
        <v>132288.40100000001</v>
      </c>
      <c r="EE30" s="15">
        <v>90961.532999999996</v>
      </c>
      <c r="EF30" s="16">
        <v>6177.7909999999993</v>
      </c>
      <c r="EG30" s="16">
        <v>54550.467999999993</v>
      </c>
      <c r="EH30" s="18">
        <v>151689.79200000002</v>
      </c>
      <c r="EI30" s="15">
        <v>96087.342000000004</v>
      </c>
      <c r="EJ30" s="16">
        <v>6204.7529999999997</v>
      </c>
      <c r="EK30" s="16">
        <v>48846.820999999996</v>
      </c>
      <c r="EL30" s="18">
        <v>151138.916</v>
      </c>
      <c r="EM30" s="15">
        <v>83352.136999999988</v>
      </c>
      <c r="EN30" s="16">
        <v>6415.201</v>
      </c>
      <c r="EO30" s="16">
        <v>64043.153999999995</v>
      </c>
      <c r="EP30" s="18">
        <v>153810.492</v>
      </c>
      <c r="EQ30" s="15">
        <v>92899.68</v>
      </c>
      <c r="ER30" s="16">
        <v>6258.3040000000001</v>
      </c>
      <c r="ES30" s="16">
        <v>69687.414999999994</v>
      </c>
      <c r="ET30" s="18">
        <v>168845.399</v>
      </c>
      <c r="EU30" s="15">
        <v>91164.178</v>
      </c>
      <c r="EV30" s="16">
        <v>6162.5060000000003</v>
      </c>
      <c r="EW30" s="16">
        <v>70209.058999999994</v>
      </c>
      <c r="EX30" s="18">
        <v>167535.74300000002</v>
      </c>
      <c r="EY30" s="15">
        <f>EY31+EY32</f>
        <v>84465.695999999996</v>
      </c>
      <c r="EZ30" s="16">
        <f t="shared" ref="EZ30:FB30" si="10">EZ31+EZ32</f>
        <v>6071.9979999999996</v>
      </c>
      <c r="FA30" s="16">
        <f t="shared" si="10"/>
        <v>70438.849000000002</v>
      </c>
      <c r="FB30" s="18">
        <f t="shared" si="10"/>
        <v>160976.54300000001</v>
      </c>
      <c r="FC30" s="15">
        <f>FC31+FC32</f>
        <v>87302.565000000002</v>
      </c>
      <c r="FD30" s="16">
        <f t="shared" ref="FD30:FF30" si="11">FD31+FD32</f>
        <v>5950.1579999999994</v>
      </c>
      <c r="FE30" s="16">
        <f t="shared" si="11"/>
        <v>77062.680000000008</v>
      </c>
      <c r="FF30" s="18">
        <f t="shared" si="11"/>
        <v>170315.40299999999</v>
      </c>
      <c r="FG30" s="115"/>
      <c r="FI30" s="117"/>
      <c r="FJ30" s="117"/>
      <c r="FK30" s="117"/>
      <c r="FL30" s="117"/>
    </row>
    <row r="31" spans="2:168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">
        <v>63418.097999999998</v>
      </c>
      <c r="EJ31" s="9">
        <v>933.69600000000003</v>
      </c>
      <c r="EK31" s="9">
        <v>44466.267</v>
      </c>
      <c r="EL31" s="10">
        <v>108818.061</v>
      </c>
      <c r="EM31" s="11">
        <v>50483.203999999998</v>
      </c>
      <c r="EN31" s="9">
        <v>1166.4480000000001</v>
      </c>
      <c r="EO31" s="9">
        <v>57001.305999999997</v>
      </c>
      <c r="EP31" s="10">
        <v>108650.958</v>
      </c>
      <c r="EQ31" s="11">
        <v>58721.917000000001</v>
      </c>
      <c r="ER31" s="9">
        <v>957.76700000000005</v>
      </c>
      <c r="ES31" s="9">
        <v>61567.146999999997</v>
      </c>
      <c r="ET31" s="10">
        <f>ES31+ER31+EQ31</f>
        <v>121246.83100000001</v>
      </c>
      <c r="EU31" s="11">
        <v>48204.802000000003</v>
      </c>
      <c r="EV31" s="9">
        <v>932.20500000000004</v>
      </c>
      <c r="EW31" s="9">
        <v>61757.983999999997</v>
      </c>
      <c r="EX31" s="10">
        <f>SUM(EU31:EW31)</f>
        <v>110894.99100000001</v>
      </c>
      <c r="EY31" s="11">
        <v>34764.449000000001</v>
      </c>
      <c r="EZ31" s="9">
        <v>926.06500000000005</v>
      </c>
      <c r="FA31" s="9">
        <v>57774.671000000002</v>
      </c>
      <c r="FB31" s="10">
        <v>93465.184999999998</v>
      </c>
      <c r="FC31" s="11">
        <v>34718.860999999997</v>
      </c>
      <c r="FD31" s="9">
        <v>870.93100000000004</v>
      </c>
      <c r="FE31" s="9">
        <v>62766.489000000001</v>
      </c>
      <c r="FF31" s="10">
        <v>98356.281000000003</v>
      </c>
      <c r="FG31" s="115"/>
      <c r="FI31" s="117"/>
      <c r="FJ31" s="117"/>
      <c r="FK31" s="117"/>
      <c r="FL31" s="117"/>
    </row>
    <row r="32" spans="2:168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">
        <v>32669.243999999999</v>
      </c>
      <c r="EJ32" s="9">
        <v>5271.0569999999998</v>
      </c>
      <c r="EK32" s="9">
        <v>4380.5540000000001</v>
      </c>
      <c r="EL32" s="10">
        <v>42320.855000000003</v>
      </c>
      <c r="EM32" s="11">
        <v>32868.932999999997</v>
      </c>
      <c r="EN32" s="9">
        <v>5248.7529999999997</v>
      </c>
      <c r="EO32" s="9">
        <v>7041.848</v>
      </c>
      <c r="EP32" s="10">
        <v>45159.534</v>
      </c>
      <c r="EQ32" s="11">
        <v>34177.762999999999</v>
      </c>
      <c r="ER32" s="9">
        <v>5300.5370000000003</v>
      </c>
      <c r="ES32" s="9">
        <v>8120.268</v>
      </c>
      <c r="ET32" s="10">
        <f>ES32+ER32+EQ32</f>
        <v>47598.567999999999</v>
      </c>
      <c r="EU32" s="11">
        <v>42959.375999999997</v>
      </c>
      <c r="EV32" s="9">
        <v>5230.3010000000004</v>
      </c>
      <c r="EW32" s="9">
        <v>8451.0750000000007</v>
      </c>
      <c r="EX32" s="10">
        <f>SUM(EU32:EW32)</f>
        <v>56640.751999999993</v>
      </c>
      <c r="EY32" s="11">
        <v>49701.247000000003</v>
      </c>
      <c r="EZ32" s="9">
        <v>5145.933</v>
      </c>
      <c r="FA32" s="9">
        <v>12664.178</v>
      </c>
      <c r="FB32" s="10">
        <v>67511.357999999993</v>
      </c>
      <c r="FC32" s="11">
        <v>52583.703999999998</v>
      </c>
      <c r="FD32" s="9">
        <v>5079.2269999999999</v>
      </c>
      <c r="FE32" s="9">
        <v>14296.191000000001</v>
      </c>
      <c r="FF32" s="10">
        <v>71959.122000000003</v>
      </c>
      <c r="FG32" s="115"/>
      <c r="FI32" s="117"/>
      <c r="FJ32" s="117"/>
      <c r="FK32" s="117"/>
      <c r="FL32" s="117"/>
    </row>
    <row r="33" spans="2:168" x14ac:dyDescent="0.2">
      <c r="B33" s="54" t="s">
        <v>33</v>
      </c>
      <c r="C33" s="81">
        <f>SUM(C34:C40)</f>
        <v>53036.134000000005</v>
      </c>
      <c r="D33" s="16">
        <f t="shared" ref="D33:J33" si="12">SUM(D34:D40)</f>
        <v>25330.195</v>
      </c>
      <c r="E33" s="16">
        <f t="shared" si="12"/>
        <v>4902.4720000000007</v>
      </c>
      <c r="F33" s="81">
        <f t="shared" si="12"/>
        <v>83268.801000000007</v>
      </c>
      <c r="G33" s="82">
        <f t="shared" si="12"/>
        <v>52326.815000000002</v>
      </c>
      <c r="H33" s="17">
        <f t="shared" si="12"/>
        <v>25669.315000000002</v>
      </c>
      <c r="I33" s="16">
        <f t="shared" si="12"/>
        <v>5165.4970000000003</v>
      </c>
      <c r="J33" s="83">
        <f t="shared" si="12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L33" si="13">O34+O35+O36+O37+O38+O39+O40</f>
        <v>53765.667999999998</v>
      </c>
      <c r="P33" s="100">
        <f t="shared" si="13"/>
        <v>27961.465</v>
      </c>
      <c r="Q33" s="100">
        <f t="shared" si="13"/>
        <v>5645.3269999999993</v>
      </c>
      <c r="R33" s="101">
        <f t="shared" si="13"/>
        <v>87372.46</v>
      </c>
      <c r="S33" s="82">
        <f t="shared" si="13"/>
        <v>53518.800999999999</v>
      </c>
      <c r="T33" s="17">
        <f t="shared" si="13"/>
        <v>28643.404000000002</v>
      </c>
      <c r="U33" s="16">
        <f t="shared" si="13"/>
        <v>5783.8040000000001</v>
      </c>
      <c r="V33" s="83">
        <f t="shared" si="13"/>
        <v>87946.008999999991</v>
      </c>
      <c r="W33" s="82">
        <f t="shared" si="13"/>
        <v>53478.908999999992</v>
      </c>
      <c r="X33" s="17">
        <f t="shared" si="13"/>
        <v>29079.646999999997</v>
      </c>
      <c r="Y33" s="16">
        <f t="shared" si="13"/>
        <v>5810.4889999999996</v>
      </c>
      <c r="Z33" s="83">
        <f t="shared" si="13"/>
        <v>88369.044999999998</v>
      </c>
      <c r="AA33" s="82">
        <f t="shared" si="13"/>
        <v>54599.960000000006</v>
      </c>
      <c r="AB33" s="17">
        <f t="shared" si="13"/>
        <v>30102.289000000001</v>
      </c>
      <c r="AC33" s="16">
        <f t="shared" si="13"/>
        <v>5915.45</v>
      </c>
      <c r="AD33" s="83">
        <f t="shared" si="13"/>
        <v>90617.698999999993</v>
      </c>
      <c r="AE33" s="82">
        <f t="shared" si="13"/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15">
        <v>98320.873999999996</v>
      </c>
      <c r="DX33" s="16">
        <v>58343.454999999994</v>
      </c>
      <c r="DY33" s="16">
        <v>9854.7079999999987</v>
      </c>
      <c r="DZ33" s="18">
        <v>166519.03699999998</v>
      </c>
      <c r="EA33" s="15">
        <v>100830.25200000001</v>
      </c>
      <c r="EB33" s="16">
        <v>59076.852999999996</v>
      </c>
      <c r="EC33" s="16">
        <v>10092.044000000002</v>
      </c>
      <c r="ED33" s="18">
        <v>169999.149</v>
      </c>
      <c r="EE33" s="15">
        <v>102782.27499999999</v>
      </c>
      <c r="EF33" s="16">
        <v>59467.561999999991</v>
      </c>
      <c r="EG33" s="16">
        <v>10124.206</v>
      </c>
      <c r="EH33" s="18">
        <v>172374.04300000001</v>
      </c>
      <c r="EI33" s="15">
        <v>105518.177</v>
      </c>
      <c r="EJ33" s="16">
        <v>62443.345000000008</v>
      </c>
      <c r="EK33" s="16">
        <v>10275.358</v>
      </c>
      <c r="EL33" s="18">
        <v>178236.88</v>
      </c>
      <c r="EM33" s="15">
        <v>107069.05199999998</v>
      </c>
      <c r="EN33" s="16">
        <v>64488.216000000008</v>
      </c>
      <c r="EO33" s="16">
        <v>10446.608</v>
      </c>
      <c r="EP33" s="18">
        <v>182003.87599999999</v>
      </c>
      <c r="EQ33" s="15">
        <v>110409.99800000001</v>
      </c>
      <c r="ER33" s="16">
        <v>66542.203000000009</v>
      </c>
      <c r="ES33" s="16">
        <v>10630.78</v>
      </c>
      <c r="ET33" s="18">
        <v>187582.981</v>
      </c>
      <c r="EU33" s="15">
        <v>111958.01899999999</v>
      </c>
      <c r="EV33" s="16">
        <v>67468.987999999998</v>
      </c>
      <c r="EW33" s="16">
        <v>10739.705</v>
      </c>
      <c r="EX33" s="18">
        <v>190166.71200000003</v>
      </c>
      <c r="EY33" s="15">
        <f>SUM(EY34:EY40)</f>
        <v>114814.393</v>
      </c>
      <c r="EZ33" s="16">
        <f t="shared" ref="EZ33:FB33" si="14">SUM(EZ34:EZ40)</f>
        <v>68161.397999999986</v>
      </c>
      <c r="FA33" s="16">
        <f t="shared" si="14"/>
        <v>10934.962</v>
      </c>
      <c r="FB33" s="18">
        <f t="shared" si="14"/>
        <v>193910.75300000003</v>
      </c>
      <c r="FC33" s="15">
        <f>SUM(FC34:FC40)</f>
        <v>118923.446</v>
      </c>
      <c r="FD33" s="16">
        <f t="shared" ref="FD33:FF33" si="15">SUM(FD34:FD40)</f>
        <v>68645.811999999991</v>
      </c>
      <c r="FE33" s="16">
        <f t="shared" si="15"/>
        <v>11085.579</v>
      </c>
      <c r="FF33" s="18">
        <f t="shared" si="15"/>
        <v>198654.837</v>
      </c>
      <c r="FG33" s="115"/>
      <c r="FI33" s="117"/>
      <c r="FJ33" s="117"/>
      <c r="FK33" s="117"/>
      <c r="FL33" s="117"/>
    </row>
    <row r="34" spans="2:168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6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7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8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">
        <v>2883.1970000000001</v>
      </c>
      <c r="EJ34" s="9">
        <v>38238.446000000004</v>
      </c>
      <c r="EK34" s="9">
        <v>7121.5230000000001</v>
      </c>
      <c r="EL34" s="10">
        <v>48243.165999999997</v>
      </c>
      <c r="EM34" s="11">
        <v>3233.4870000000001</v>
      </c>
      <c r="EN34" s="9">
        <v>39069.739000000001</v>
      </c>
      <c r="EO34" s="9">
        <v>7194.1059999999998</v>
      </c>
      <c r="EP34" s="10">
        <v>49497.332000000002</v>
      </c>
      <c r="EQ34" s="11">
        <v>3877.9769999999999</v>
      </c>
      <c r="ER34" s="9">
        <v>40376.635000000002</v>
      </c>
      <c r="ES34" s="9">
        <v>7408.1790000000001</v>
      </c>
      <c r="ET34" s="10">
        <v>51662.790999999997</v>
      </c>
      <c r="EU34" s="11">
        <v>4310.6009999999997</v>
      </c>
      <c r="EV34" s="9">
        <v>41424.163</v>
      </c>
      <c r="EW34" s="9">
        <v>7531.759</v>
      </c>
      <c r="EX34" s="10">
        <v>53266.523000000001</v>
      </c>
      <c r="EY34" s="11">
        <v>4823.5140000000001</v>
      </c>
      <c r="EZ34" s="9">
        <v>42274.137999999999</v>
      </c>
      <c r="FA34" s="9">
        <v>7690.4790000000003</v>
      </c>
      <c r="FB34" s="10">
        <v>54788.131000000001</v>
      </c>
      <c r="FC34" s="11">
        <v>5680.3180000000002</v>
      </c>
      <c r="FD34" s="9">
        <v>43017.786999999997</v>
      </c>
      <c r="FE34" s="9">
        <v>7879.4520000000002</v>
      </c>
      <c r="FF34" s="10">
        <v>56577.557000000001</v>
      </c>
      <c r="FG34" s="115"/>
      <c r="FI34" s="117"/>
      <c r="FJ34" s="117"/>
      <c r="FK34" s="117"/>
      <c r="FL34" s="117"/>
    </row>
    <row r="35" spans="2:168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6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7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8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">
        <v>13.741</v>
      </c>
      <c r="EJ35" s="9">
        <v>780.35299999999995</v>
      </c>
      <c r="EK35" s="9">
        <v>73.442999999999998</v>
      </c>
      <c r="EL35" s="10">
        <v>867.53700000000003</v>
      </c>
      <c r="EM35" s="11">
        <v>15.422000000000001</v>
      </c>
      <c r="EN35" s="9">
        <v>765.03</v>
      </c>
      <c r="EO35" s="9">
        <v>71.543999999999997</v>
      </c>
      <c r="EP35" s="10">
        <v>851.99599999999998</v>
      </c>
      <c r="EQ35" s="11">
        <v>29.085000000000001</v>
      </c>
      <c r="ER35" s="9">
        <v>699.62900000000002</v>
      </c>
      <c r="ES35" s="9">
        <v>69.697999999999993</v>
      </c>
      <c r="ET35" s="10">
        <v>798.41200000000003</v>
      </c>
      <c r="EU35" s="11">
        <v>32.347999999999999</v>
      </c>
      <c r="EV35" s="9">
        <v>678.78300000000002</v>
      </c>
      <c r="EW35" s="9">
        <v>129.547</v>
      </c>
      <c r="EX35" s="10">
        <v>840.678</v>
      </c>
      <c r="EY35" s="11">
        <v>32.219000000000001</v>
      </c>
      <c r="EZ35" s="9">
        <v>646.721</v>
      </c>
      <c r="FA35" s="9">
        <v>130.21</v>
      </c>
      <c r="FB35" s="10">
        <v>809.15</v>
      </c>
      <c r="FC35" s="11">
        <v>44.853999999999999</v>
      </c>
      <c r="FD35" s="9">
        <v>624.20100000000002</v>
      </c>
      <c r="FE35" s="9">
        <v>127.44</v>
      </c>
      <c r="FF35" s="10">
        <v>796.495</v>
      </c>
      <c r="FG35" s="115"/>
      <c r="FI35" s="117"/>
      <c r="FJ35" s="117"/>
      <c r="FK35" s="117"/>
      <c r="FL35" s="117"/>
    </row>
    <row r="36" spans="2:168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6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7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8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">
        <v>66447.115999999995</v>
      </c>
      <c r="EJ36" s="9">
        <v>22084.449000000001</v>
      </c>
      <c r="EK36" s="9">
        <v>857.21199999999999</v>
      </c>
      <c r="EL36" s="10">
        <v>89388.777000000002</v>
      </c>
      <c r="EM36" s="11">
        <v>67640.653999999995</v>
      </c>
      <c r="EN36" s="9">
        <v>23332.937000000002</v>
      </c>
      <c r="EO36" s="9">
        <v>906.702</v>
      </c>
      <c r="EP36" s="10">
        <v>91880.293000000005</v>
      </c>
      <c r="EQ36" s="11">
        <v>70093.069000000003</v>
      </c>
      <c r="ER36" s="9">
        <v>24099.359</v>
      </c>
      <c r="ES36" s="9">
        <v>941.029</v>
      </c>
      <c r="ET36" s="10">
        <v>95133.456999999995</v>
      </c>
      <c r="EU36" s="11">
        <v>71207.942999999999</v>
      </c>
      <c r="EV36" s="9">
        <v>24068.093000000001</v>
      </c>
      <c r="EW36" s="9">
        <v>935.11500000000001</v>
      </c>
      <c r="EX36" s="10">
        <v>96211.150999999998</v>
      </c>
      <c r="EY36" s="11">
        <v>73348.816000000006</v>
      </c>
      <c r="EZ36" s="9">
        <v>23558.113000000001</v>
      </c>
      <c r="FA36" s="9">
        <v>964.30399999999997</v>
      </c>
      <c r="FB36" s="10">
        <v>97871.232999999993</v>
      </c>
      <c r="FC36" s="11">
        <v>77177.285999999993</v>
      </c>
      <c r="FD36" s="9">
        <v>23726.624</v>
      </c>
      <c r="FE36" s="9">
        <v>919.86900000000003</v>
      </c>
      <c r="FF36" s="10">
        <v>101823.77899999999</v>
      </c>
      <c r="FG36" s="115"/>
      <c r="FI36" s="117"/>
      <c r="FJ36" s="117"/>
      <c r="FK36" s="117"/>
      <c r="FL36" s="117"/>
    </row>
    <row r="37" spans="2:168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6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7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8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">
        <v>13160.664000000001</v>
      </c>
      <c r="EJ37" s="9">
        <v>2E-3</v>
      </c>
      <c r="EK37" s="9">
        <v>3.4000000000000002E-2</v>
      </c>
      <c r="EL37" s="10">
        <v>13160.7</v>
      </c>
      <c r="EM37" s="11">
        <v>13367.495000000001</v>
      </c>
      <c r="EN37" s="9">
        <v>2E-3</v>
      </c>
      <c r="EO37" s="9">
        <v>4.0000000000000001E-3</v>
      </c>
      <c r="EP37" s="10">
        <v>13367.501</v>
      </c>
      <c r="EQ37" s="11">
        <v>13559.744000000001</v>
      </c>
      <c r="ER37" s="9">
        <v>2E-3</v>
      </c>
      <c r="ES37" s="9">
        <v>1.9E-2</v>
      </c>
      <c r="ET37" s="10">
        <v>13559.765000000001</v>
      </c>
      <c r="EU37" s="11">
        <v>13611.924999999999</v>
      </c>
      <c r="EV37" s="9">
        <v>2E-3</v>
      </c>
      <c r="EW37" s="9">
        <v>6.2E-2</v>
      </c>
      <c r="EX37" s="10">
        <v>13611.989</v>
      </c>
      <c r="EY37" s="11">
        <v>13563.155000000001</v>
      </c>
      <c r="EZ37" s="9">
        <v>2E-3</v>
      </c>
      <c r="FA37" s="9">
        <v>1.7000000000000001E-2</v>
      </c>
      <c r="FB37" s="10">
        <v>13563.174000000001</v>
      </c>
      <c r="FC37" s="11">
        <v>13593.126</v>
      </c>
      <c r="FD37" s="9">
        <v>2E-3</v>
      </c>
      <c r="FE37" s="9">
        <v>0</v>
      </c>
      <c r="FF37" s="10">
        <v>13593.128000000001</v>
      </c>
      <c r="FG37" s="115"/>
      <c r="FI37" s="117"/>
      <c r="FJ37" s="117"/>
      <c r="FK37" s="117"/>
      <c r="FL37" s="117"/>
    </row>
    <row r="38" spans="2:168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6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7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8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">
        <v>22712.592000000001</v>
      </c>
      <c r="EJ38" s="9">
        <v>0</v>
      </c>
      <c r="EK38" s="9">
        <v>656.64700000000005</v>
      </c>
      <c r="EL38" s="10">
        <v>23369.239000000001</v>
      </c>
      <c r="EM38" s="11">
        <v>22517.148000000001</v>
      </c>
      <c r="EN38" s="9">
        <v>0</v>
      </c>
      <c r="EO38" s="9">
        <v>750.21400000000006</v>
      </c>
      <c r="EP38" s="10">
        <v>23267.362000000001</v>
      </c>
      <c r="EQ38" s="11">
        <v>22382.953000000001</v>
      </c>
      <c r="ER38" s="9">
        <v>0</v>
      </c>
      <c r="ES38" s="9">
        <v>763.928</v>
      </c>
      <c r="ET38" s="10">
        <v>23146.881000000001</v>
      </c>
      <c r="EU38" s="11">
        <v>22146.82</v>
      </c>
      <c r="EV38" s="9">
        <v>0</v>
      </c>
      <c r="EW38" s="9">
        <v>788.40700000000004</v>
      </c>
      <c r="EX38" s="10">
        <v>22935.226999999999</v>
      </c>
      <c r="EY38" s="11">
        <v>22104.124</v>
      </c>
      <c r="EZ38" s="9">
        <v>0</v>
      </c>
      <c r="FA38" s="9">
        <v>787.94299999999998</v>
      </c>
      <c r="FB38" s="10">
        <v>22892.066999999999</v>
      </c>
      <c r="FC38" s="11">
        <v>21877.776999999998</v>
      </c>
      <c r="FD38" s="9">
        <v>0</v>
      </c>
      <c r="FE38" s="9">
        <v>841.30200000000002</v>
      </c>
      <c r="FF38" s="10">
        <v>22719.079000000002</v>
      </c>
      <c r="FG38" s="115"/>
      <c r="FI38" s="117"/>
      <c r="FJ38" s="117"/>
      <c r="FK38" s="117"/>
      <c r="FL38" s="117"/>
    </row>
    <row r="39" spans="2:168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6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7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8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">
        <v>61.173000000000002</v>
      </c>
      <c r="EJ39" s="9">
        <v>262.47899999999998</v>
      </c>
      <c r="EK39" s="9">
        <v>3.399</v>
      </c>
      <c r="EL39" s="10">
        <v>327.05099999999999</v>
      </c>
      <c r="EM39" s="11">
        <v>63.469000000000001</v>
      </c>
      <c r="EN39" s="9">
        <v>252.10599999999999</v>
      </c>
      <c r="EO39" s="9">
        <v>2.544</v>
      </c>
      <c r="EP39" s="10">
        <v>318.11900000000003</v>
      </c>
      <c r="EQ39" s="11">
        <v>62.832000000000001</v>
      </c>
      <c r="ER39" s="9">
        <v>251.80099999999999</v>
      </c>
      <c r="ES39" s="9">
        <v>1.9179999999999999</v>
      </c>
      <c r="ET39" s="10">
        <v>316.55099999999999</v>
      </c>
      <c r="EU39" s="11">
        <v>61.393000000000001</v>
      </c>
      <c r="EV39" s="9">
        <v>242.988</v>
      </c>
      <c r="EW39" s="9">
        <v>1.724</v>
      </c>
      <c r="EX39" s="10">
        <v>306.10499999999996</v>
      </c>
      <c r="EY39" s="11">
        <v>59.62</v>
      </c>
      <c r="EZ39" s="9">
        <v>232.63399999999999</v>
      </c>
      <c r="FA39" s="9">
        <v>1.6419999999999999</v>
      </c>
      <c r="FB39" s="10">
        <v>293.89600000000002</v>
      </c>
      <c r="FC39" s="11">
        <v>69.238</v>
      </c>
      <c r="FD39" s="9">
        <v>225.89400000000001</v>
      </c>
      <c r="FE39" s="9">
        <v>1.3049999999999999</v>
      </c>
      <c r="FF39" s="10">
        <v>296.43700000000001</v>
      </c>
      <c r="FG39" s="115"/>
      <c r="FI39" s="117"/>
      <c r="FJ39" s="117"/>
      <c r="FK39" s="117"/>
      <c r="FL39" s="117"/>
    </row>
    <row r="40" spans="2:168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6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7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8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">
        <v>239.69399999999999</v>
      </c>
      <c r="EJ40" s="9">
        <v>1077.616</v>
      </c>
      <c r="EK40" s="9">
        <v>1563.1</v>
      </c>
      <c r="EL40" s="10">
        <v>2880.41</v>
      </c>
      <c r="EM40" s="11">
        <v>231.37700000000001</v>
      </c>
      <c r="EN40" s="9">
        <v>1068.402</v>
      </c>
      <c r="EO40" s="9">
        <v>1521.4939999999999</v>
      </c>
      <c r="EP40" s="10">
        <v>2821.2730000000001</v>
      </c>
      <c r="EQ40" s="11">
        <v>404.33800000000002</v>
      </c>
      <c r="ER40" s="9">
        <v>1114.777</v>
      </c>
      <c r="ES40" s="9">
        <v>1446.009</v>
      </c>
      <c r="ET40" s="10">
        <v>2965.1239999999998</v>
      </c>
      <c r="EU40" s="11">
        <v>586.98900000000003</v>
      </c>
      <c r="EV40" s="9">
        <v>1054.9590000000001</v>
      </c>
      <c r="EW40" s="9">
        <v>1353.0909999999999</v>
      </c>
      <c r="EX40" s="10">
        <v>2995.0389999999998</v>
      </c>
      <c r="EY40" s="11">
        <v>882.94500000000005</v>
      </c>
      <c r="EZ40" s="9">
        <v>1449.79</v>
      </c>
      <c r="FA40" s="9">
        <v>1360.367</v>
      </c>
      <c r="FB40" s="10">
        <v>3693.1019999999999</v>
      </c>
      <c r="FC40" s="11">
        <v>480.84699999999998</v>
      </c>
      <c r="FD40" s="9">
        <v>1051.3040000000001</v>
      </c>
      <c r="FE40" s="9">
        <v>1316.211</v>
      </c>
      <c r="FF40" s="10">
        <v>2848.3620000000001</v>
      </c>
      <c r="FG40" s="115"/>
      <c r="FI40" s="117"/>
      <c r="FJ40" s="117"/>
      <c r="FK40" s="117"/>
      <c r="FL40" s="117"/>
    </row>
    <row r="41" spans="2:168" x14ac:dyDescent="0.2">
      <c r="B41" s="55" t="s">
        <v>34</v>
      </c>
      <c r="C41" s="81">
        <f>SUM(C42:C45)</f>
        <v>1348.4159999999999</v>
      </c>
      <c r="D41" s="16">
        <f t="shared" ref="D41:J41" si="19">SUM(D42:D45)</f>
        <v>1352.4939999999999</v>
      </c>
      <c r="E41" s="16">
        <f t="shared" si="19"/>
        <v>557.98900000000003</v>
      </c>
      <c r="F41" s="81">
        <f t="shared" si="19"/>
        <v>3258.8989999999994</v>
      </c>
      <c r="G41" s="82">
        <f t="shared" si="19"/>
        <v>1268.6100000000001</v>
      </c>
      <c r="H41" s="17">
        <f t="shared" si="19"/>
        <v>1179.2179999999998</v>
      </c>
      <c r="I41" s="16">
        <f t="shared" si="19"/>
        <v>731.05500000000006</v>
      </c>
      <c r="J41" s="83">
        <f t="shared" si="19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L41" si="20">S42+S43+S44+S45</f>
        <v>1051.127</v>
      </c>
      <c r="T41" s="17">
        <f t="shared" si="20"/>
        <v>444.072</v>
      </c>
      <c r="U41" s="16">
        <f t="shared" si="20"/>
        <v>1532.3220000000001</v>
      </c>
      <c r="V41" s="83">
        <f t="shared" si="20"/>
        <v>3027.5209999999997</v>
      </c>
      <c r="W41" s="82">
        <f t="shared" si="20"/>
        <v>995.3</v>
      </c>
      <c r="X41" s="17">
        <f t="shared" si="20"/>
        <v>388.88</v>
      </c>
      <c r="Y41" s="16">
        <f t="shared" si="20"/>
        <v>1538.317</v>
      </c>
      <c r="Z41" s="83">
        <f t="shared" si="20"/>
        <v>2922.4970000000003</v>
      </c>
      <c r="AA41" s="82">
        <f t="shared" si="20"/>
        <v>982.49900000000002</v>
      </c>
      <c r="AB41" s="17">
        <f t="shared" si="20"/>
        <v>332.524</v>
      </c>
      <c r="AC41" s="16">
        <f t="shared" si="20"/>
        <v>1541.3389999999999</v>
      </c>
      <c r="AD41" s="83">
        <f t="shared" si="20"/>
        <v>2856.3620000000001</v>
      </c>
      <c r="AE41" s="82">
        <f t="shared" si="20"/>
        <v>953.27</v>
      </c>
      <c r="AF41" s="17">
        <f t="shared" si="20"/>
        <v>286.23199999999997</v>
      </c>
      <c r="AG41" s="16">
        <f t="shared" si="20"/>
        <v>1477.374</v>
      </c>
      <c r="AH41" s="83">
        <f t="shared" si="20"/>
        <v>2716.8760000000002</v>
      </c>
      <c r="AI41" s="15">
        <f t="shared" si="20"/>
        <v>974.70899999999983</v>
      </c>
      <c r="AJ41" s="16">
        <f t="shared" si="20"/>
        <v>250.80500000000001</v>
      </c>
      <c r="AK41" s="16">
        <f t="shared" si="20"/>
        <v>1393.327</v>
      </c>
      <c r="AL41" s="18">
        <f t="shared" si="20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15">
        <v>740.53099999999995</v>
      </c>
      <c r="DX41" s="16">
        <v>118.297</v>
      </c>
      <c r="DY41" s="16">
        <v>486.11400000000003</v>
      </c>
      <c r="DZ41" s="18">
        <v>1344.942</v>
      </c>
      <c r="EA41" s="15">
        <v>764.49600000000009</v>
      </c>
      <c r="EB41" s="16">
        <v>127.68299999999999</v>
      </c>
      <c r="EC41" s="16">
        <v>493.17700000000002</v>
      </c>
      <c r="ED41" s="18">
        <v>1385.3560000000002</v>
      </c>
      <c r="EE41" s="15">
        <v>768.77700000000004</v>
      </c>
      <c r="EF41" s="16">
        <v>126.494</v>
      </c>
      <c r="EG41" s="16">
        <v>427.73299999999995</v>
      </c>
      <c r="EH41" s="18">
        <v>1323.0039999999999</v>
      </c>
      <c r="EI41" s="15">
        <v>731.68899999999996</v>
      </c>
      <c r="EJ41" s="16">
        <v>100.285</v>
      </c>
      <c r="EK41" s="16">
        <v>401.029</v>
      </c>
      <c r="EL41" s="18">
        <v>1233.0029999999999</v>
      </c>
      <c r="EM41" s="15">
        <v>717.02499999999998</v>
      </c>
      <c r="EN41" s="16">
        <v>93.554000000000002</v>
      </c>
      <c r="EO41" s="16">
        <v>378.23</v>
      </c>
      <c r="EP41" s="18">
        <v>1188.809</v>
      </c>
      <c r="EQ41" s="15">
        <v>703.46399999999994</v>
      </c>
      <c r="ER41" s="16">
        <v>106.81399999999999</v>
      </c>
      <c r="ES41" s="16">
        <v>391.45000000000005</v>
      </c>
      <c r="ET41" s="18">
        <v>1201.7279999999998</v>
      </c>
      <c r="EU41" s="15">
        <v>726.27399999999989</v>
      </c>
      <c r="EV41" s="16">
        <v>93.789000000000016</v>
      </c>
      <c r="EW41" s="16">
        <v>448.98400000000004</v>
      </c>
      <c r="EX41" s="18">
        <v>1269.0469999999998</v>
      </c>
      <c r="EY41" s="15">
        <f>SUM(EY42:EY45)</f>
        <v>761.57799999999997</v>
      </c>
      <c r="EZ41" s="16">
        <f t="shared" ref="EZ41:FB41" si="21">SUM(EZ42:EZ45)</f>
        <v>90.336000000000013</v>
      </c>
      <c r="FA41" s="16">
        <f t="shared" si="21"/>
        <v>372.274</v>
      </c>
      <c r="FB41" s="18">
        <f t="shared" si="21"/>
        <v>1224.1880000000001</v>
      </c>
      <c r="FC41" s="15">
        <f>SUM(FC42:FC45)</f>
        <v>778.89200000000005</v>
      </c>
      <c r="FD41" s="16">
        <f t="shared" ref="FD41:FF41" si="22">SUM(FD42:FD45)</f>
        <v>99.914999999999992</v>
      </c>
      <c r="FE41" s="16">
        <f t="shared" si="22"/>
        <v>378.33199999999999</v>
      </c>
      <c r="FF41" s="18">
        <f t="shared" si="22"/>
        <v>1257.1390000000001</v>
      </c>
      <c r="FG41" s="115"/>
      <c r="FI41" s="117"/>
      <c r="FJ41" s="117"/>
      <c r="FK41" s="117"/>
      <c r="FL41" s="117"/>
    </row>
    <row r="42" spans="2:168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">
        <v>193.72</v>
      </c>
      <c r="EJ42" s="9">
        <v>11.513</v>
      </c>
      <c r="EK42" s="9">
        <v>90.683000000000007</v>
      </c>
      <c r="EL42" s="10">
        <v>295.916</v>
      </c>
      <c r="EM42" s="11">
        <v>173.459</v>
      </c>
      <c r="EN42" s="9">
        <v>10.646000000000001</v>
      </c>
      <c r="EO42" s="9">
        <v>75.801000000000002</v>
      </c>
      <c r="EP42" s="10">
        <v>259.90600000000001</v>
      </c>
      <c r="EQ42" s="11">
        <v>168.78700000000001</v>
      </c>
      <c r="ER42" s="9">
        <v>22.172999999999998</v>
      </c>
      <c r="ES42" s="9">
        <v>66.98</v>
      </c>
      <c r="ET42" s="10">
        <v>257.94</v>
      </c>
      <c r="EU42" s="11">
        <v>209.53399999999999</v>
      </c>
      <c r="EV42" s="9">
        <v>22.867000000000001</v>
      </c>
      <c r="EW42" s="9">
        <v>58.241</v>
      </c>
      <c r="EX42" s="10">
        <v>290.642</v>
      </c>
      <c r="EY42" s="11">
        <v>266.37900000000002</v>
      </c>
      <c r="EZ42" s="9">
        <v>18.117999999999999</v>
      </c>
      <c r="FA42" s="9">
        <v>52.738</v>
      </c>
      <c r="FB42" s="10">
        <v>337.23500000000001</v>
      </c>
      <c r="FC42" s="11">
        <v>322.44499999999999</v>
      </c>
      <c r="FD42" s="9">
        <v>24.158999999999999</v>
      </c>
      <c r="FE42" s="9">
        <v>52.040999999999997</v>
      </c>
      <c r="FF42" s="10">
        <v>398.64499999999998</v>
      </c>
      <c r="FG42" s="115"/>
      <c r="FI42" s="117"/>
      <c r="FJ42" s="117"/>
      <c r="FK42" s="117"/>
      <c r="FL42" s="117"/>
    </row>
    <row r="43" spans="2:168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">
        <v>108.04</v>
      </c>
      <c r="EJ43" s="9">
        <v>9.5609999999999999</v>
      </c>
      <c r="EK43" s="9">
        <v>100.95</v>
      </c>
      <c r="EL43" s="10">
        <v>218.55099999999999</v>
      </c>
      <c r="EM43" s="11">
        <v>97.516999999999996</v>
      </c>
      <c r="EN43" s="9">
        <v>8.3740000000000006</v>
      </c>
      <c r="EO43" s="9">
        <v>105.018</v>
      </c>
      <c r="EP43" s="10">
        <v>210.90899999999999</v>
      </c>
      <c r="EQ43" s="11">
        <v>94.161000000000001</v>
      </c>
      <c r="ER43" s="9">
        <v>8.0120000000000005</v>
      </c>
      <c r="ES43" s="9">
        <v>104.37</v>
      </c>
      <c r="ET43" s="10">
        <v>206.54300000000001</v>
      </c>
      <c r="EU43" s="11">
        <v>87.486999999999995</v>
      </c>
      <c r="EV43" s="9">
        <v>7.0350000000000001</v>
      </c>
      <c r="EW43" s="9">
        <v>149.26599999999999</v>
      </c>
      <c r="EX43" s="10">
        <v>243.78799999999998</v>
      </c>
      <c r="EY43" s="11">
        <v>82.2</v>
      </c>
      <c r="EZ43" s="9">
        <v>5.6280000000000001</v>
      </c>
      <c r="FA43" s="9">
        <v>143.309</v>
      </c>
      <c r="FB43" s="10">
        <v>231.137</v>
      </c>
      <c r="FC43" s="11">
        <v>77.915000000000006</v>
      </c>
      <c r="FD43" s="9">
        <v>6.1440000000000001</v>
      </c>
      <c r="FE43" s="9">
        <v>139.77699999999999</v>
      </c>
      <c r="FF43" s="10">
        <v>223.83600000000001</v>
      </c>
      <c r="FG43" s="115"/>
      <c r="FI43" s="117"/>
      <c r="FJ43" s="117"/>
      <c r="FK43" s="117"/>
      <c r="FL43" s="117"/>
    </row>
    <row r="44" spans="2:168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  <c r="EI44" s="11">
        <v>97.192999999999998</v>
      </c>
      <c r="EJ44" s="9">
        <v>42.344000000000001</v>
      </c>
      <c r="EK44" s="9">
        <v>31.23</v>
      </c>
      <c r="EL44" s="10">
        <v>170.767</v>
      </c>
      <c r="EM44" s="11">
        <v>97.238</v>
      </c>
      <c r="EN44" s="9">
        <v>39.207000000000001</v>
      </c>
      <c r="EO44" s="9">
        <v>28.178000000000001</v>
      </c>
      <c r="EP44" s="10">
        <v>164.62299999999999</v>
      </c>
      <c r="EQ44" s="11">
        <v>94.063000000000002</v>
      </c>
      <c r="ER44" s="9">
        <v>39.32</v>
      </c>
      <c r="ES44" s="9">
        <v>23.04</v>
      </c>
      <c r="ET44" s="10">
        <v>156.423</v>
      </c>
      <c r="EU44" s="11">
        <v>105.61</v>
      </c>
      <c r="EV44" s="9">
        <v>35.237000000000002</v>
      </c>
      <c r="EW44" s="9">
        <v>21.42</v>
      </c>
      <c r="EX44" s="10">
        <v>162.267</v>
      </c>
      <c r="EY44" s="11">
        <v>104.52500000000001</v>
      </c>
      <c r="EZ44" s="9">
        <v>37.499000000000002</v>
      </c>
      <c r="FA44" s="9">
        <v>20.227</v>
      </c>
      <c r="FB44" s="10">
        <v>162.251</v>
      </c>
      <c r="FC44" s="11">
        <v>104.547</v>
      </c>
      <c r="FD44" s="9">
        <v>35.771000000000001</v>
      </c>
      <c r="FE44" s="9">
        <v>19.152000000000001</v>
      </c>
      <c r="FF44" s="10">
        <v>159.47</v>
      </c>
      <c r="FG44" s="115"/>
      <c r="FI44" s="117"/>
      <c r="FJ44" s="117"/>
      <c r="FK44" s="117"/>
      <c r="FL44" s="117"/>
    </row>
    <row r="45" spans="2:168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  <c r="EI45" s="11">
        <v>332.73599999999999</v>
      </c>
      <c r="EJ45" s="9">
        <v>36.866999999999997</v>
      </c>
      <c r="EK45" s="9">
        <v>178.166</v>
      </c>
      <c r="EL45" s="10">
        <v>547.76900000000001</v>
      </c>
      <c r="EM45" s="11">
        <v>348.81099999999998</v>
      </c>
      <c r="EN45" s="9">
        <v>35.326999999999998</v>
      </c>
      <c r="EO45" s="9">
        <v>169.233</v>
      </c>
      <c r="EP45" s="10">
        <v>553.37099999999998</v>
      </c>
      <c r="EQ45" s="11">
        <v>346.45299999999997</v>
      </c>
      <c r="ER45" s="9">
        <v>37.308999999999997</v>
      </c>
      <c r="ES45" s="9">
        <v>197.06</v>
      </c>
      <c r="ET45" s="10">
        <v>580.82199999999989</v>
      </c>
      <c r="EU45" s="11">
        <v>323.64299999999997</v>
      </c>
      <c r="EV45" s="9">
        <v>28.65</v>
      </c>
      <c r="EW45" s="9">
        <v>220.05699999999999</v>
      </c>
      <c r="EX45" s="10">
        <v>572.34999999999991</v>
      </c>
      <c r="EY45" s="11">
        <v>308.47399999999999</v>
      </c>
      <c r="EZ45" s="9">
        <v>29.091000000000001</v>
      </c>
      <c r="FA45" s="9">
        <v>156</v>
      </c>
      <c r="FB45" s="10">
        <v>493.565</v>
      </c>
      <c r="FC45" s="11">
        <v>273.98500000000001</v>
      </c>
      <c r="FD45" s="9">
        <v>33.841000000000001</v>
      </c>
      <c r="FE45" s="9">
        <v>167.36199999999999</v>
      </c>
      <c r="FF45" s="10">
        <v>475.18799999999999</v>
      </c>
      <c r="FG45" s="115"/>
      <c r="FI45" s="117"/>
      <c r="FJ45" s="117"/>
      <c r="FK45" s="117"/>
      <c r="FL45" s="117"/>
    </row>
    <row r="46" spans="2:168" ht="13.5" thickBot="1" x14ac:dyDescent="0.25">
      <c r="B46" s="52" t="s">
        <v>59</v>
      </c>
      <c r="C46" s="78">
        <f>C41+C33+C30+C6</f>
        <v>141231.48199999999</v>
      </c>
      <c r="D46" s="21">
        <f t="shared" ref="D46:J46" si="23">D41+D33+D30+D6</f>
        <v>77749.064999999988</v>
      </c>
      <c r="E46" s="21">
        <f t="shared" si="23"/>
        <v>97142.627000000008</v>
      </c>
      <c r="F46" s="78">
        <f t="shared" si="23"/>
        <v>316123.17400000006</v>
      </c>
      <c r="G46" s="79">
        <f t="shared" si="23"/>
        <v>146501.54300000001</v>
      </c>
      <c r="H46" s="22">
        <f t="shared" si="23"/>
        <v>76519.463000000003</v>
      </c>
      <c r="I46" s="21">
        <f t="shared" si="23"/>
        <v>98483.872000000003</v>
      </c>
      <c r="J46" s="80">
        <f t="shared" si="23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L46" si="24">O41+O33+O30+O6</f>
        <v>152344.84600000002</v>
      </c>
      <c r="P46" s="94">
        <f t="shared" si="24"/>
        <v>75041.653000000006</v>
      </c>
      <c r="Q46" s="94">
        <f t="shared" si="24"/>
        <v>108725.98000000001</v>
      </c>
      <c r="R46" s="95">
        <f t="shared" si="24"/>
        <v>336112.47899999999</v>
      </c>
      <c r="S46" s="79">
        <f t="shared" si="24"/>
        <v>155479.516</v>
      </c>
      <c r="T46" s="22">
        <f t="shared" si="24"/>
        <v>71995.447000000015</v>
      </c>
      <c r="U46" s="21">
        <f t="shared" si="24"/>
        <v>110587.46400000001</v>
      </c>
      <c r="V46" s="80">
        <f t="shared" si="24"/>
        <v>338062.42699999997</v>
      </c>
      <c r="W46" s="79">
        <f t="shared" si="24"/>
        <v>166612.69099999999</v>
      </c>
      <c r="X46" s="22">
        <f t="shared" si="24"/>
        <v>71949.138000000006</v>
      </c>
      <c r="Y46" s="21">
        <f t="shared" si="24"/>
        <v>111294.16300000002</v>
      </c>
      <c r="Z46" s="80">
        <f t="shared" si="24"/>
        <v>349855.99200000003</v>
      </c>
      <c r="AA46" s="79">
        <f t="shared" si="24"/>
        <v>172997.93900000001</v>
      </c>
      <c r="AB46" s="22">
        <f t="shared" si="24"/>
        <v>70582.263000000006</v>
      </c>
      <c r="AC46" s="21">
        <f t="shared" si="24"/>
        <v>107704.223</v>
      </c>
      <c r="AD46" s="80">
        <f t="shared" si="24"/>
        <v>351284.42500000005</v>
      </c>
      <c r="AE46" s="79">
        <f t="shared" si="24"/>
        <v>174012.022</v>
      </c>
      <c r="AF46" s="22">
        <f t="shared" si="24"/>
        <v>69431.13</v>
      </c>
      <c r="AG46" s="21">
        <f t="shared" si="24"/>
        <v>108376.947</v>
      </c>
      <c r="AH46" s="80">
        <f t="shared" si="24"/>
        <v>351820.09899999999</v>
      </c>
      <c r="AI46" s="20">
        <f t="shared" si="24"/>
        <v>180616.75099999999</v>
      </c>
      <c r="AJ46" s="21">
        <f t="shared" si="24"/>
        <v>70392.744000000006</v>
      </c>
      <c r="AK46" s="21">
        <f t="shared" si="24"/>
        <v>114551.36700000001</v>
      </c>
      <c r="AL46" s="23">
        <f t="shared" si="24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20">
        <v>308281.06599999999</v>
      </c>
      <c r="DX46" s="21">
        <v>88283.337</v>
      </c>
      <c r="DY46" s="21">
        <v>115842.16</v>
      </c>
      <c r="DZ46" s="23">
        <v>512406.56300000002</v>
      </c>
      <c r="EA46" s="20">
        <v>305820.65100000001</v>
      </c>
      <c r="EB46" s="21">
        <v>90506.21</v>
      </c>
      <c r="EC46" s="21">
        <v>114866.325</v>
      </c>
      <c r="ED46" s="23">
        <v>511193.18599999999</v>
      </c>
      <c r="EE46" s="20">
        <v>323503.96599999996</v>
      </c>
      <c r="EF46" s="21">
        <v>91390.944999999992</v>
      </c>
      <c r="EG46" s="21">
        <v>117901.03099999999</v>
      </c>
      <c r="EH46" s="23">
        <v>532795.94200000004</v>
      </c>
      <c r="EI46" s="20">
        <v>332479.33400000003</v>
      </c>
      <c r="EJ46" s="21">
        <v>95095.452000000019</v>
      </c>
      <c r="EK46" s="21">
        <v>110766.13099999998</v>
      </c>
      <c r="EL46" s="23">
        <v>538340.91700000002</v>
      </c>
      <c r="EM46" s="20">
        <v>319471.929</v>
      </c>
      <c r="EN46" s="21">
        <v>98861.179000000018</v>
      </c>
      <c r="EO46" s="21">
        <v>125137.35899999998</v>
      </c>
      <c r="EP46" s="23">
        <v>543470.46700000006</v>
      </c>
      <c r="EQ46" s="20">
        <f>EQ41+EQ33+EQ30+EQ6</f>
        <v>338359.09500000003</v>
      </c>
      <c r="ER46" s="21">
        <f t="shared" ref="ER46:ET46" si="25">ER41+ER33+ER30+ER6</f>
        <v>101968.46300000002</v>
      </c>
      <c r="ES46" s="21">
        <f t="shared" si="25"/>
        <v>133771.95499999999</v>
      </c>
      <c r="ET46" s="23">
        <f t="shared" si="25"/>
        <v>574099.51300000004</v>
      </c>
      <c r="EU46" s="20">
        <v>338969.80900000001</v>
      </c>
      <c r="EV46" s="21">
        <v>102024.927</v>
      </c>
      <c r="EW46" s="21">
        <v>134570.639</v>
      </c>
      <c r="EX46" s="23">
        <v>575565.37500000012</v>
      </c>
      <c r="EY46" s="20">
        <v>339960.94699999999</v>
      </c>
      <c r="EZ46" s="21">
        <v>103737.57</v>
      </c>
      <c r="FA46" s="21">
        <v>135793.82399999999</v>
      </c>
      <c r="FB46" s="23">
        <v>579492.34100000001</v>
      </c>
      <c r="FC46" s="20">
        <v>342261.76500000001</v>
      </c>
      <c r="FD46" s="21">
        <v>105137.234</v>
      </c>
      <c r="FE46" s="21">
        <v>143770.77299999999</v>
      </c>
      <c r="FF46" s="23">
        <v>591169.772</v>
      </c>
      <c r="FG46" s="115"/>
      <c r="FI46" s="117"/>
      <c r="FJ46" s="117"/>
      <c r="FK46" s="117"/>
      <c r="FL46" s="117"/>
    </row>
    <row r="47" spans="2:168" x14ac:dyDescent="0.2">
      <c r="DK47" s="59"/>
      <c r="DL47" s="59"/>
      <c r="DM47" s="59"/>
      <c r="DN47" s="59"/>
      <c r="DO47" s="59"/>
      <c r="DS47" s="59"/>
      <c r="DW47" s="59"/>
      <c r="EA47" s="59"/>
      <c r="EE47" s="59"/>
      <c r="EI47" s="59"/>
      <c r="EM47" s="59"/>
      <c r="EQ47" s="59"/>
      <c r="EU47" s="59"/>
    </row>
    <row r="48" spans="2:168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</row>
    <row r="49" spans="40:162" x14ac:dyDescent="0.2">
      <c r="DD49" s="59"/>
      <c r="DG49" s="59"/>
      <c r="DH49" s="59"/>
      <c r="DK49" s="59"/>
      <c r="DL49" s="59"/>
      <c r="DM49" s="59"/>
      <c r="DN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</row>
    <row r="50" spans="40:162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</row>
    <row r="51" spans="40:162" x14ac:dyDescent="0.2">
      <c r="AN51" s="86"/>
      <c r="DG51" s="59"/>
      <c r="EQ51" s="114"/>
      <c r="ER51" s="114"/>
      <c r="ES51" s="114"/>
      <c r="ET51" s="114"/>
      <c r="EU51" s="114"/>
      <c r="EV51" s="114"/>
      <c r="EW51" s="114"/>
      <c r="EX51" s="114"/>
    </row>
    <row r="52" spans="40:162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62" x14ac:dyDescent="0.2">
      <c r="AV53" s="86"/>
    </row>
  </sheetData>
  <mergeCells count="42">
    <mergeCell ref="EY4:FB4"/>
    <mergeCell ref="EA4:ED4"/>
    <mergeCell ref="EE4:EH4"/>
    <mergeCell ref="EI4:EL4"/>
    <mergeCell ref="EM4:EP4"/>
    <mergeCell ref="EQ4:ET4"/>
    <mergeCell ref="EU4:EX4"/>
    <mergeCell ref="BS4:BV4"/>
    <mergeCell ref="BW4:BZ4"/>
    <mergeCell ref="DW4:DZ4"/>
    <mergeCell ref="CE4:CH4"/>
    <mergeCell ref="CI4:CL4"/>
    <mergeCell ref="CM4:CP4"/>
    <mergeCell ref="CQ4:CT4"/>
    <mergeCell ref="CU4:CX4"/>
    <mergeCell ref="CY4:DB4"/>
    <mergeCell ref="DC4:DF4"/>
    <mergeCell ref="DG4:DJ4"/>
    <mergeCell ref="DK4:DN4"/>
    <mergeCell ref="DO4:DR4"/>
    <mergeCell ref="DS4:DV4"/>
    <mergeCell ref="AY4:BB4"/>
    <mergeCell ref="BC4:BF4"/>
    <mergeCell ref="BG4:BJ4"/>
    <mergeCell ref="BK4:BN4"/>
    <mergeCell ref="BO4:BR4"/>
    <mergeCell ref="FC4:FF4"/>
    <mergeCell ref="C2:EP2"/>
    <mergeCell ref="B4:B5"/>
    <mergeCell ref="C4:F4"/>
    <mergeCell ref="G4:J4"/>
    <mergeCell ref="K4:N4"/>
    <mergeCell ref="O4:R4"/>
    <mergeCell ref="S4:V4"/>
    <mergeCell ref="W4:Z4"/>
    <mergeCell ref="AA4:AD4"/>
    <mergeCell ref="AE4:AH4"/>
    <mergeCell ref="CA4:CD4"/>
    <mergeCell ref="AI4:AL4"/>
    <mergeCell ref="AM4:AP4"/>
    <mergeCell ref="AQ4:AT4"/>
    <mergeCell ref="AU4:AX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20" t="s">
        <v>65</v>
      </c>
      <c r="D2" s="120"/>
      <c r="E2" s="120"/>
      <c r="F2" s="120"/>
      <c r="G2" s="120"/>
      <c r="H2" s="120"/>
      <c r="I2" s="120"/>
      <c r="J2" s="120"/>
    </row>
    <row r="3" spans="2:10" ht="13.5" thickBot="1" x14ac:dyDescent="0.25"/>
    <row r="4" spans="2:10" ht="17.25" customHeight="1" thickBot="1" x14ac:dyDescent="0.25">
      <c r="B4" s="129" t="s">
        <v>63</v>
      </c>
      <c r="C4" s="125">
        <v>40633</v>
      </c>
      <c r="D4" s="126"/>
      <c r="E4" s="126"/>
      <c r="F4" s="133"/>
      <c r="G4" s="125">
        <v>40724</v>
      </c>
      <c r="H4" s="126"/>
      <c r="I4" s="126"/>
      <c r="J4" s="133"/>
    </row>
    <row r="5" spans="2:10" ht="60.75" customHeight="1" thickBot="1" x14ac:dyDescent="0.25">
      <c r="B5" s="130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38.25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12.2004-12.2006</vt:lpstr>
      <vt:lpstr>3.2007-9.2010</vt:lpstr>
      <vt:lpstr>12.2010-3.2020</vt:lpstr>
      <vt:lpstr>12.2010-9.2020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'12.2010-3.2020'!Print_Titles</vt:lpstr>
      <vt:lpstr>'12.2010-9.2020'!Print_Titles</vt:lpstr>
      <vt:lpstr>'3.2007-9.2010'!Print_Titles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Mihajlo Vaskov</cp:lastModifiedBy>
  <cp:lastPrinted>2015-02-17T08:42:23Z</cp:lastPrinted>
  <dcterms:created xsi:type="dcterms:W3CDTF">1996-10-14T23:33:28Z</dcterms:created>
  <dcterms:modified xsi:type="dcterms:W3CDTF">2020-11-09T08:52:00Z</dcterms:modified>
</cp:coreProperties>
</file>