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0.xml" ContentType="application/vnd.openxmlformats-officedocument.spreadsheetml.externalLink+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externalLinks/externalLink8.xml" ContentType="application/vnd.openxmlformats-officedocument.spreadsheetml.externalLink+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5" windowWidth="19035" windowHeight="12015" tabRatio="827" activeTab="10"/>
  </bookViews>
  <sheets>
    <sheet name="Анекс 1" sheetId="21" r:id="rId1"/>
    <sheet name="Анекс 2" sheetId="22" r:id="rId2"/>
    <sheet name="Анекс 3" sheetId="23" r:id="rId3"/>
    <sheet name="Анекс 4 " sheetId="25" r:id="rId4"/>
    <sheet name="Анекс 5" sheetId="24" r:id="rId5"/>
    <sheet name="Анекс 6" sheetId="18" r:id="rId6"/>
    <sheet name="Анекс 7" sheetId="19" r:id="rId7"/>
    <sheet name="Анекс 8" sheetId="20" r:id="rId8"/>
    <sheet name="Анекс 9" sheetId="17" r:id="rId9"/>
    <sheet name="Анекс 10" sheetId="16" r:id="rId10"/>
    <sheet name="Анекс 11" sheetId="15" r:id="rId11"/>
    <sheet name="Анекс 12" sheetId="14" r:id="rId12"/>
    <sheet name="Анекс 13" sheetId="1" r:id="rId13"/>
    <sheet name="Анекс 14" sheetId="2" r:id="rId14"/>
    <sheet name="Анекс 15" sheetId="3" r:id="rId15"/>
    <sheet name="Анекс 16" sheetId="4" r:id="rId16"/>
    <sheet name="Анекс 17" sheetId="5" r:id="rId17"/>
    <sheet name="Анекс 18" sheetId="6" r:id="rId18"/>
    <sheet name="Анекс 19" sheetId="7" r:id="rId19"/>
    <sheet name="Анекс 20" sheetId="8" r:id="rId20"/>
    <sheet name="Анекс 21" sheetId="9" r:id="rId21"/>
    <sheet name="Анекс 22" sheetId="10" r:id="rId22"/>
    <sheet name="Анекс 23" sheetId="11" r:id="rId23"/>
    <sheet name="Анекс 24" sheetId="12" r:id="rId24"/>
    <sheet name="Анекс 25" sheetId="13" r:id="rId25"/>
    <sheet name="Анекс 26" sheetId="26" r:id="rId26"/>
    <sheet name="Анекс 27" sheetId="27" r:id="rId27"/>
    <sheet name="Анекс 28" sheetId="28" r:id="rId28"/>
    <sheet name="Анекс 29" sheetId="31" r:id="rId29"/>
    <sheet name="Анекс 30" sheetId="32" r:id="rId30"/>
    <sheet name="Анекс 31" sheetId="33" r:id="rId31"/>
    <sheet name="Анекс 32" sheetId="34" r:id="rId32"/>
    <sheet name="Анекс 33" sheetId="35" r:id="rId33"/>
    <sheet name="Анекс 34" sheetId="37" r:id="rId34"/>
  </sheets>
  <externalReferences>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s>
  <definedNames>
    <definedName name="_xlnm.Print_Area" localSheetId="0">'Анекс 1'!$B$2:$M$284</definedName>
    <definedName name="_xlnm.Print_Area" localSheetId="20">'Анекс 21'!$A$1:$J$62</definedName>
  </definedNames>
  <calcPr calcId="125725"/>
</workbook>
</file>

<file path=xl/calcChain.xml><?xml version="1.0" encoding="utf-8"?>
<calcChain xmlns="http://schemas.openxmlformats.org/spreadsheetml/2006/main">
  <c r="I19" i="35"/>
  <c r="H19"/>
  <c r="G19"/>
  <c r="J18"/>
  <c r="F18"/>
  <c r="J15"/>
  <c r="F15"/>
  <c r="J14"/>
  <c r="F14"/>
  <c r="J13"/>
  <c r="F13"/>
  <c r="J12"/>
  <c r="F12"/>
  <c r="J10"/>
  <c r="J17"/>
  <c r="F10"/>
  <c r="F17"/>
  <c r="J9"/>
  <c r="J16"/>
  <c r="F9"/>
  <c r="F16"/>
  <c r="J8"/>
  <c r="F8"/>
  <c r="J7"/>
  <c r="F7"/>
  <c r="J68" i="34"/>
  <c r="J67"/>
  <c r="J66"/>
  <c r="J65"/>
  <c r="J63"/>
  <c r="J62"/>
  <c r="J61"/>
  <c r="J60"/>
  <c r="J59"/>
  <c r="J58"/>
  <c r="J57"/>
  <c r="J56"/>
  <c r="J55"/>
  <c r="J53"/>
  <c r="J52"/>
  <c r="J51"/>
  <c r="J50"/>
  <c r="J49"/>
  <c r="J48"/>
  <c r="J47"/>
  <c r="J46"/>
  <c r="J45"/>
  <c r="J44"/>
  <c r="J42"/>
  <c r="J41"/>
  <c r="J40"/>
  <c r="J39"/>
  <c r="J38"/>
  <c r="J37"/>
  <c r="J36"/>
  <c r="J35"/>
  <c r="J33"/>
  <c r="J32"/>
  <c r="J31"/>
  <c r="J30"/>
  <c r="J29"/>
  <c r="J28"/>
  <c r="J27"/>
  <c r="J26"/>
  <c r="J25"/>
  <c r="J24"/>
  <c r="J23"/>
  <c r="J22"/>
  <c r="J21"/>
  <c r="J20"/>
  <c r="J19"/>
  <c r="J18"/>
  <c r="J17"/>
  <c r="J16"/>
  <c r="J15"/>
  <c r="J14"/>
  <c r="J13"/>
  <c r="J12"/>
  <c r="J11"/>
  <c r="J10"/>
  <c r="J9"/>
  <c r="J8"/>
  <c r="J7"/>
  <c r="F19" i="35"/>
  <c r="J19"/>
  <c r="I36" i="32"/>
  <c r="G36"/>
  <c r="E36"/>
  <c r="I35"/>
  <c r="G35"/>
  <c r="E35"/>
  <c r="I34"/>
  <c r="G34"/>
  <c r="E34"/>
  <c r="I33"/>
  <c r="G33"/>
  <c r="E33"/>
  <c r="I32"/>
  <c r="G32"/>
  <c r="E32"/>
  <c r="I31"/>
  <c r="G31"/>
  <c r="E31"/>
  <c r="I30"/>
  <c r="G30"/>
  <c r="E30"/>
  <c r="I29"/>
  <c r="G29"/>
  <c r="E29"/>
  <c r="I28"/>
  <c r="G28"/>
  <c r="E28"/>
  <c r="I27"/>
  <c r="G27"/>
  <c r="E27"/>
  <c r="I25"/>
  <c r="G25"/>
  <c r="E25"/>
  <c r="I24"/>
  <c r="G24"/>
  <c r="E24"/>
  <c r="I23"/>
  <c r="G23"/>
  <c r="E23"/>
  <c r="I22"/>
  <c r="G22"/>
  <c r="E22"/>
  <c r="I21"/>
  <c r="G21"/>
  <c r="E21"/>
  <c r="I20"/>
  <c r="G20"/>
  <c r="E20"/>
  <c r="I19"/>
  <c r="G19"/>
  <c r="E19"/>
  <c r="I18"/>
  <c r="G18"/>
  <c r="E18"/>
  <c r="I17"/>
  <c r="G17"/>
  <c r="E17"/>
  <c r="I16"/>
  <c r="G16"/>
  <c r="E16"/>
  <c r="I15"/>
  <c r="G15"/>
  <c r="E15"/>
  <c r="I14"/>
  <c r="G14"/>
  <c r="E14"/>
  <c r="I13"/>
  <c r="G13"/>
  <c r="E13"/>
  <c r="I12"/>
  <c r="G12"/>
  <c r="E12"/>
  <c r="I11"/>
  <c r="G11"/>
  <c r="E11"/>
  <c r="I7"/>
  <c r="G7"/>
  <c r="E7"/>
  <c r="G42" i="31"/>
  <c r="E42"/>
  <c r="I41"/>
  <c r="G41"/>
  <c r="E41"/>
  <c r="I40"/>
  <c r="G40"/>
  <c r="E40"/>
  <c r="I38"/>
  <c r="G38"/>
  <c r="E38"/>
  <c r="I37"/>
  <c r="G37"/>
  <c r="E37"/>
  <c r="I36"/>
  <c r="G36"/>
  <c r="E36"/>
  <c r="I35"/>
  <c r="G35"/>
  <c r="E35"/>
  <c r="I34"/>
  <c r="G34"/>
  <c r="E34"/>
  <c r="I33"/>
  <c r="G33"/>
  <c r="E33"/>
  <c r="I32"/>
  <c r="G32"/>
  <c r="E32"/>
  <c r="I31"/>
  <c r="G31"/>
  <c r="E31"/>
  <c r="I30"/>
  <c r="G30"/>
  <c r="E30"/>
  <c r="I29"/>
  <c r="G29"/>
  <c r="E29"/>
  <c r="G28"/>
  <c r="K27"/>
  <c r="I27"/>
  <c r="G27"/>
  <c r="E27"/>
  <c r="I24"/>
  <c r="G24"/>
  <c r="E24"/>
  <c r="I23"/>
  <c r="G23"/>
  <c r="E23"/>
  <c r="I22"/>
  <c r="G22"/>
  <c r="E22"/>
  <c r="I21"/>
  <c r="G21"/>
  <c r="E21"/>
  <c r="I20"/>
  <c r="G20"/>
  <c r="E20"/>
  <c r="I19"/>
  <c r="G19"/>
  <c r="E19"/>
  <c r="I18"/>
  <c r="G18"/>
  <c r="E18"/>
  <c r="G17"/>
  <c r="E17"/>
  <c r="G16"/>
  <c r="E16"/>
  <c r="I15"/>
  <c r="G15"/>
  <c r="E15"/>
  <c r="I14"/>
  <c r="E14"/>
  <c r="E13"/>
  <c r="I12"/>
  <c r="G12"/>
  <c r="E12"/>
  <c r="I11"/>
  <c r="G11"/>
  <c r="E11"/>
  <c r="I10"/>
  <c r="G10"/>
  <c r="E10"/>
  <c r="I9"/>
  <c r="G9"/>
  <c r="E9"/>
  <c r="I8"/>
  <c r="G8"/>
  <c r="E8"/>
  <c r="I7"/>
  <c r="G7"/>
  <c r="E7"/>
  <c r="M30" i="23"/>
  <c r="L30"/>
  <c r="K30"/>
  <c r="J30"/>
  <c r="M7"/>
  <c r="D18" i="24"/>
  <c r="G18"/>
  <c r="C18"/>
  <c r="E18"/>
  <c r="D17"/>
  <c r="G17"/>
  <c r="C17"/>
  <c r="E17"/>
  <c r="D16"/>
  <c r="G16"/>
  <c r="C16"/>
  <c r="E16"/>
  <c r="E15"/>
  <c r="D15"/>
  <c r="C15"/>
  <c r="G15"/>
  <c r="H15"/>
  <c r="D14"/>
  <c r="F14"/>
  <c r="C14"/>
  <c r="G14"/>
  <c r="D13"/>
  <c r="F13"/>
  <c r="C13"/>
  <c r="G13"/>
  <c r="D12"/>
  <c r="F12"/>
  <c r="C12"/>
  <c r="G12"/>
  <c r="D11"/>
  <c r="G11"/>
  <c r="H11"/>
  <c r="C11"/>
  <c r="D10"/>
  <c r="G10"/>
  <c r="C10"/>
  <c r="E10"/>
  <c r="D9"/>
  <c r="G9"/>
  <c r="C9"/>
  <c r="E9"/>
  <c r="D8"/>
  <c r="G8"/>
  <c r="C8"/>
  <c r="E8"/>
  <c r="E7"/>
  <c r="D7"/>
  <c r="C7"/>
  <c r="G7"/>
  <c r="H7"/>
  <c r="J8"/>
  <c r="H8"/>
  <c r="J9"/>
  <c r="H9"/>
  <c r="J10"/>
  <c r="H10"/>
  <c r="F11"/>
  <c r="J16"/>
  <c r="H16"/>
  <c r="J17"/>
  <c r="H17"/>
  <c r="J18"/>
  <c r="H18"/>
  <c r="J12"/>
  <c r="H12"/>
  <c r="J13"/>
  <c r="H13"/>
  <c r="J14"/>
  <c r="H14"/>
  <c r="F8"/>
  <c r="F9"/>
  <c r="I9"/>
  <c r="F10"/>
  <c r="I10"/>
  <c r="E12"/>
  <c r="I12"/>
  <c r="E13"/>
  <c r="I13"/>
  <c r="E14"/>
  <c r="I14"/>
  <c r="F16"/>
  <c r="F17"/>
  <c r="I17"/>
  <c r="F18"/>
  <c r="I18"/>
  <c r="I16"/>
  <c r="F15"/>
  <c r="I8"/>
  <c r="F7"/>
  <c r="J11"/>
  <c r="J15"/>
  <c r="J7"/>
  <c r="E11"/>
  <c r="M23" i="20"/>
  <c r="L23"/>
  <c r="L17" s="1"/>
  <c r="P17" s="1"/>
  <c r="K23"/>
  <c r="J23"/>
  <c r="J18" s="1"/>
  <c r="N18" s="1"/>
  <c r="F19"/>
  <c r="E19"/>
  <c r="D19"/>
  <c r="K18"/>
  <c r="O18" s="1"/>
  <c r="I18"/>
  <c r="H18"/>
  <c r="G18"/>
  <c r="K17"/>
  <c r="O17" s="1"/>
  <c r="J17"/>
  <c r="N17" s="1"/>
  <c r="I17"/>
  <c r="H17"/>
  <c r="G17"/>
  <c r="K16"/>
  <c r="K19" s="1"/>
  <c r="J16"/>
  <c r="N16" s="1"/>
  <c r="I16"/>
  <c r="H16"/>
  <c r="H19"/>
  <c r="G16"/>
  <c r="F15"/>
  <c r="E15"/>
  <c r="D15"/>
  <c r="K14"/>
  <c r="I14"/>
  <c r="H14"/>
  <c r="O14" s="1"/>
  <c r="G14"/>
  <c r="K13"/>
  <c r="I13"/>
  <c r="H13"/>
  <c r="O13" s="1"/>
  <c r="G13"/>
  <c r="K12"/>
  <c r="O12" s="1"/>
  <c r="J12"/>
  <c r="N12" s="1"/>
  <c r="I12"/>
  <c r="H12"/>
  <c r="G12"/>
  <c r="K11"/>
  <c r="K15" s="1"/>
  <c r="O15" s="1"/>
  <c r="I11"/>
  <c r="I15"/>
  <c r="H11"/>
  <c r="H15"/>
  <c r="G11"/>
  <c r="G15"/>
  <c r="F10"/>
  <c r="E10"/>
  <c r="D10"/>
  <c r="K9"/>
  <c r="O9"/>
  <c r="I9"/>
  <c r="H9"/>
  <c r="G9"/>
  <c r="K8"/>
  <c r="J8"/>
  <c r="N8" s="1"/>
  <c r="I8"/>
  <c r="H8"/>
  <c r="O8"/>
  <c r="G8"/>
  <c r="K7"/>
  <c r="I7"/>
  <c r="I10" s="1"/>
  <c r="H7"/>
  <c r="H10" s="1"/>
  <c r="O10" s="1"/>
  <c r="G7"/>
  <c r="G10" s="1"/>
  <c r="J16" i="19"/>
  <c r="O16"/>
  <c r="I16"/>
  <c r="N16"/>
  <c r="H16"/>
  <c r="M16"/>
  <c r="F16"/>
  <c r="E16"/>
  <c r="D16"/>
  <c r="J15"/>
  <c r="I15"/>
  <c r="N15"/>
  <c r="H15"/>
  <c r="F15"/>
  <c r="O15"/>
  <c r="E15"/>
  <c r="D15"/>
  <c r="M15"/>
  <c r="J14"/>
  <c r="O14"/>
  <c r="I14"/>
  <c r="H14"/>
  <c r="M14"/>
  <c r="F14"/>
  <c r="E14"/>
  <c r="N14"/>
  <c r="D14"/>
  <c r="J13"/>
  <c r="I13"/>
  <c r="N13"/>
  <c r="H13"/>
  <c r="F13"/>
  <c r="O13"/>
  <c r="E13"/>
  <c r="D13"/>
  <c r="M13"/>
  <c r="J12"/>
  <c r="O12"/>
  <c r="I12"/>
  <c r="H12"/>
  <c r="M12"/>
  <c r="F12"/>
  <c r="E12"/>
  <c r="N12"/>
  <c r="D12"/>
  <c r="J11"/>
  <c r="O11"/>
  <c r="I11"/>
  <c r="N11"/>
  <c r="H11"/>
  <c r="M11"/>
  <c r="F11"/>
  <c r="E11"/>
  <c r="D11"/>
  <c r="J10"/>
  <c r="I10"/>
  <c r="N10"/>
  <c r="H10"/>
  <c r="F10"/>
  <c r="O10"/>
  <c r="E10"/>
  <c r="D10"/>
  <c r="M10"/>
  <c r="J9"/>
  <c r="O9"/>
  <c r="I9"/>
  <c r="N9"/>
  <c r="H9"/>
  <c r="M9"/>
  <c r="F9"/>
  <c r="E9"/>
  <c r="D9"/>
  <c r="J8"/>
  <c r="I8"/>
  <c r="N8"/>
  <c r="H8"/>
  <c r="F8"/>
  <c r="O8"/>
  <c r="E8"/>
  <c r="D8"/>
  <c r="M8"/>
  <c r="J7"/>
  <c r="O7"/>
  <c r="I7"/>
  <c r="H7"/>
  <c r="M7"/>
  <c r="F7"/>
  <c r="E7"/>
  <c r="N7"/>
  <c r="D7"/>
  <c r="J21" i="15"/>
  <c r="I21"/>
  <c r="H21"/>
  <c r="J20"/>
  <c r="I20"/>
  <c r="H20"/>
  <c r="J19"/>
  <c r="I19"/>
  <c r="I22"/>
  <c r="H19"/>
  <c r="H22"/>
  <c r="J17"/>
  <c r="I17"/>
  <c r="H17"/>
  <c r="J16"/>
  <c r="I16"/>
  <c r="H16"/>
  <c r="J15"/>
  <c r="J18" s="1"/>
  <c r="I15"/>
  <c r="I18" s="1"/>
  <c r="H15"/>
  <c r="H18" s="1"/>
  <c r="J13"/>
  <c r="I13"/>
  <c r="H13"/>
  <c r="J12"/>
  <c r="I12"/>
  <c r="H12"/>
  <c r="J11"/>
  <c r="J14" s="1"/>
  <c r="I11"/>
  <c r="I14" s="1"/>
  <c r="H11"/>
  <c r="H14" s="1"/>
  <c r="J19" i="16"/>
  <c r="I19"/>
  <c r="H19"/>
  <c r="K19" s="1"/>
  <c r="J18"/>
  <c r="I18"/>
  <c r="K18"/>
  <c r="H18"/>
  <c r="J17"/>
  <c r="I17"/>
  <c r="K17"/>
  <c r="H17"/>
  <c r="J16"/>
  <c r="I16"/>
  <c r="K16"/>
  <c r="H16"/>
  <c r="J15"/>
  <c r="I15"/>
  <c r="K15"/>
  <c r="H15"/>
  <c r="J14"/>
  <c r="I14"/>
  <c r="K14"/>
  <c r="H14"/>
  <c r="J13"/>
  <c r="I13"/>
  <c r="H13"/>
  <c r="K13" s="1"/>
  <c r="J12"/>
  <c r="I12"/>
  <c r="H12"/>
  <c r="K12" s="1"/>
  <c r="J11"/>
  <c r="I11"/>
  <c r="H11"/>
  <c r="K11" s="1"/>
  <c r="P14" i="17"/>
  <c r="O14"/>
  <c r="N14"/>
  <c r="M14"/>
  <c r="L14"/>
  <c r="K14"/>
  <c r="J14"/>
  <c r="I14"/>
  <c r="H14"/>
  <c r="G14"/>
  <c r="F14"/>
  <c r="E14"/>
  <c r="D14"/>
  <c r="P13"/>
  <c r="O13"/>
  <c r="N13"/>
  <c r="M13"/>
  <c r="L13"/>
  <c r="K13"/>
  <c r="J13"/>
  <c r="I13"/>
  <c r="H13"/>
  <c r="G13"/>
  <c r="F13"/>
  <c r="E13"/>
  <c r="D13"/>
  <c r="P12"/>
  <c r="P15"/>
  <c r="P16"/>
  <c r="O12"/>
  <c r="O15"/>
  <c r="O16"/>
  <c r="N12"/>
  <c r="N15"/>
  <c r="N16"/>
  <c r="M12"/>
  <c r="M15"/>
  <c r="M16"/>
  <c r="L12"/>
  <c r="L15"/>
  <c r="L16"/>
  <c r="K12"/>
  <c r="K15"/>
  <c r="K16"/>
  <c r="J12"/>
  <c r="J15"/>
  <c r="J16"/>
  <c r="I12"/>
  <c r="I15"/>
  <c r="I16"/>
  <c r="H12"/>
  <c r="H15"/>
  <c r="H16"/>
  <c r="G12"/>
  <c r="G15"/>
  <c r="G16"/>
  <c r="F12"/>
  <c r="F15"/>
  <c r="F16"/>
  <c r="E12"/>
  <c r="E15"/>
  <c r="E16"/>
  <c r="D12"/>
  <c r="D15"/>
  <c r="D16"/>
  <c r="D17"/>
  <c r="P11"/>
  <c r="O11"/>
  <c r="N11"/>
  <c r="M11"/>
  <c r="L11"/>
  <c r="K11"/>
  <c r="J11"/>
  <c r="I11"/>
  <c r="H11"/>
  <c r="G11"/>
  <c r="F11"/>
  <c r="E11"/>
  <c r="D11"/>
  <c r="J60" i="11"/>
  <c r="I60"/>
  <c r="H60"/>
  <c r="G60"/>
  <c r="F60"/>
  <c r="E60"/>
  <c r="D60"/>
  <c r="C60"/>
  <c r="B60"/>
  <c r="J47"/>
  <c r="I47"/>
  <c r="H47"/>
  <c r="G47"/>
  <c r="F47"/>
  <c r="E47"/>
  <c r="D47"/>
  <c r="C47"/>
  <c r="B47"/>
  <c r="J30"/>
  <c r="I30"/>
  <c r="H30"/>
  <c r="G30"/>
  <c r="F30"/>
  <c r="E30"/>
  <c r="D30"/>
  <c r="C30"/>
  <c r="B30"/>
  <c r="J17"/>
  <c r="I17"/>
  <c r="H17"/>
  <c r="G17"/>
  <c r="F17"/>
  <c r="E17"/>
  <c r="D17"/>
  <c r="C17"/>
  <c r="B17"/>
  <c r="J60" i="10"/>
  <c r="I60"/>
  <c r="H60"/>
  <c r="G60"/>
  <c r="F60"/>
  <c r="E60"/>
  <c r="D60"/>
  <c r="C60"/>
  <c r="B60"/>
  <c r="J47"/>
  <c r="I47"/>
  <c r="H47"/>
  <c r="G47"/>
  <c r="F47"/>
  <c r="E47"/>
  <c r="D47"/>
  <c r="C47"/>
  <c r="B47"/>
  <c r="J30"/>
  <c r="I30"/>
  <c r="H30"/>
  <c r="G30"/>
  <c r="F30"/>
  <c r="E30"/>
  <c r="D30"/>
  <c r="C30"/>
  <c r="B30"/>
  <c r="J17"/>
  <c r="I17"/>
  <c r="H17"/>
  <c r="G17"/>
  <c r="F17"/>
  <c r="E17"/>
  <c r="D17"/>
  <c r="C17"/>
  <c r="B17"/>
  <c r="J60" i="9"/>
  <c r="I60"/>
  <c r="H60"/>
  <c r="G60"/>
  <c r="F60"/>
  <c r="E60"/>
  <c r="D60"/>
  <c r="C60"/>
  <c r="B60"/>
  <c r="J47"/>
  <c r="I47"/>
  <c r="H47"/>
  <c r="G47"/>
  <c r="F47"/>
  <c r="E47"/>
  <c r="D47"/>
  <c r="C47"/>
  <c r="B47"/>
  <c r="J30"/>
  <c r="I30"/>
  <c r="H30"/>
  <c r="G30"/>
  <c r="F30"/>
  <c r="E30"/>
  <c r="D30"/>
  <c r="C30"/>
  <c r="B30"/>
  <c r="J17"/>
  <c r="I17"/>
  <c r="H17"/>
  <c r="G17"/>
  <c r="F17"/>
  <c r="E17"/>
  <c r="D17"/>
  <c r="C17"/>
  <c r="B17"/>
  <c r="K33" i="8"/>
  <c r="J33"/>
  <c r="E33"/>
  <c r="D33"/>
  <c r="J32"/>
  <c r="E32"/>
  <c r="D32"/>
  <c r="K27"/>
  <c r="J27"/>
  <c r="I27"/>
  <c r="H27"/>
  <c r="G27"/>
  <c r="F27"/>
  <c r="E27"/>
  <c r="D27"/>
  <c r="K21"/>
  <c r="J21"/>
  <c r="I21"/>
  <c r="H21"/>
  <c r="G21"/>
  <c r="F21"/>
  <c r="E21"/>
  <c r="D21"/>
  <c r="K17"/>
  <c r="J17"/>
  <c r="I17"/>
  <c r="H17"/>
  <c r="G17"/>
  <c r="F17"/>
  <c r="E17"/>
  <c r="K13"/>
  <c r="J13"/>
  <c r="I13"/>
  <c r="H13"/>
  <c r="G13"/>
  <c r="F13"/>
  <c r="E13"/>
  <c r="D13"/>
  <c r="E21" i="7"/>
  <c r="E20"/>
  <c r="D20"/>
  <c r="D18"/>
  <c r="E11"/>
  <c r="D11"/>
  <c r="D10"/>
  <c r="J9"/>
  <c r="I9"/>
  <c r="D9"/>
  <c r="F17" i="4"/>
  <c r="F18" i="17"/>
  <c r="F17"/>
  <c r="H18"/>
  <c r="H17"/>
  <c r="J18"/>
  <c r="J17"/>
  <c r="L18"/>
  <c r="L17"/>
  <c r="N18"/>
  <c r="N17"/>
  <c r="P18"/>
  <c r="P17"/>
  <c r="E18"/>
  <c r="E17"/>
  <c r="G18"/>
  <c r="G17"/>
  <c r="I18"/>
  <c r="I17"/>
  <c r="K18"/>
  <c r="K17"/>
  <c r="M18"/>
  <c r="M17"/>
  <c r="O18"/>
  <c r="O17"/>
  <c r="K10" i="20"/>
  <c r="O16"/>
  <c r="O7" l="1"/>
  <c r="L7"/>
  <c r="L9"/>
  <c r="P9" s="1"/>
  <c r="L11"/>
  <c r="L13"/>
  <c r="P13" s="1"/>
  <c r="L16"/>
  <c r="P16" s="1"/>
  <c r="L18"/>
  <c r="P18" s="1"/>
  <c r="O11"/>
  <c r="J7"/>
  <c r="L8"/>
  <c r="P8" s="1"/>
  <c r="J9"/>
  <c r="N9" s="1"/>
  <c r="J11"/>
  <c r="L12"/>
  <c r="P12" s="1"/>
  <c r="J13"/>
  <c r="N13" s="1"/>
  <c r="J14"/>
  <c r="N14" s="1"/>
  <c r="L14"/>
  <c r="P14" s="1"/>
  <c r="N11" l="1"/>
  <c r="J15"/>
  <c r="N15" s="1"/>
  <c r="N7"/>
  <c r="J10"/>
  <c r="N10" s="1"/>
  <c r="L15"/>
  <c r="P15" s="1"/>
  <c r="P11"/>
  <c r="L10"/>
  <c r="P10" s="1"/>
  <c r="P7"/>
</calcChain>
</file>

<file path=xl/comments1.xml><?xml version="1.0" encoding="utf-8"?>
<comments xmlns="http://schemas.openxmlformats.org/spreadsheetml/2006/main">
  <authors>
    <author>Tatjana Sokolova</author>
  </authors>
  <commentList>
    <comment ref="H6" authorId="0">
      <text>
        <r>
          <rPr>
            <b/>
            <sz val="8"/>
            <color indexed="81"/>
            <rFont val="Tahoma"/>
            <family val="2"/>
          </rPr>
          <t>Tatjana Sokolova:</t>
        </r>
        <r>
          <rPr>
            <sz val="8"/>
            <color indexed="81"/>
            <rFont val="Tahoma"/>
            <family val="2"/>
          </rPr>
          <t xml:space="preserve">
не е според официјалниот попис од 2002 год. </t>
        </r>
      </text>
    </comment>
  </commentList>
</comments>
</file>

<file path=xl/sharedStrings.xml><?xml version="1.0" encoding="utf-8"?>
<sst xmlns="http://schemas.openxmlformats.org/spreadsheetml/2006/main" count="2036" uniqueCount="1062">
  <si>
    <t>Компоненти и валутна структура на кредитната изоженост на банките, со состојба на 31.12.2011 година</t>
  </si>
  <si>
    <t>во милиони денари</t>
  </si>
  <si>
    <t>Дејности / Продукти</t>
  </si>
  <si>
    <t>Денари</t>
  </si>
  <si>
    <t>Денари со девизна клаузула</t>
  </si>
  <si>
    <t>Девизи</t>
  </si>
  <si>
    <t>РГ</t>
  </si>
  <si>
    <t>РК</t>
  </si>
  <si>
    <t>НГ</t>
  </si>
  <si>
    <t>НК</t>
  </si>
  <si>
    <t>ДП</t>
  </si>
  <si>
    <t>ВИ</t>
  </si>
  <si>
    <t>ВК</t>
  </si>
  <si>
    <t>Земјоделство, шумарство и рибарство</t>
  </si>
  <si>
    <t>Текстилна индустрија и производство на облека и обувки</t>
  </si>
  <si>
    <t>Хемиска индустрија, производство на градежни материјали, производство и преработка на горива</t>
  </si>
  <si>
    <t>Производство на метали, машини, алати и опрема</t>
  </si>
  <si>
    <t>Останата преработувачка индустрија</t>
  </si>
  <si>
    <t>Снабдување со електрична енергија, гас, пареа и климатизација</t>
  </si>
  <si>
    <t>Снабдување со вода; отстранување на отпадни води; управување со отпад и дејности за санација на околината</t>
  </si>
  <si>
    <t>Градежништво</t>
  </si>
  <si>
    <t>Трговија на големо и трговија на мало; поправка на моторни возила и моторцикли</t>
  </si>
  <si>
    <t>Транспорт и складирање</t>
  </si>
  <si>
    <t>Објекти за сместување и сервисни дејности со храна</t>
  </si>
  <si>
    <t>Информации и комуникаци</t>
  </si>
  <si>
    <t>Финансиски дејности и дејности на осигурување</t>
  </si>
  <si>
    <t>Дејности во врска со недвижен имот</t>
  </si>
  <si>
    <t xml:space="preserve">Стручни, научни и технички дејности </t>
  </si>
  <si>
    <t>Административни и помошни услужни дејности</t>
  </si>
  <si>
    <t>Јавна управа и одбрана; задолжително социјално осигурување</t>
  </si>
  <si>
    <t>Образование</t>
  </si>
  <si>
    <t xml:space="preserve">Дејности на здравствена и социјална заштита </t>
  </si>
  <si>
    <t>Уметност, забава и рекреација</t>
  </si>
  <si>
    <t>Други услужни дејности</t>
  </si>
  <si>
    <t>Дејности на домаќинства како работодавач</t>
  </si>
  <si>
    <t>Дејности на екстратериторијални организации и тела</t>
  </si>
  <si>
    <t>Кредити за набавка и реновирање на станбен простор</t>
  </si>
  <si>
    <t>Кредити за набавка и реновирање на деловен простор</t>
  </si>
  <si>
    <t>Потрошувачки кредити</t>
  </si>
  <si>
    <t>Негативни салда по тековни сметки</t>
  </si>
  <si>
    <t>Кредити врз основа на издадени кредитни картички</t>
  </si>
  <si>
    <t>Автомобилски кредити</t>
  </si>
  <si>
    <t>Други кредити</t>
  </si>
  <si>
    <t>Земјоделство</t>
  </si>
  <si>
    <t>Трговија</t>
  </si>
  <si>
    <t>Останати дејности</t>
  </si>
  <si>
    <t>ВКУПНО</t>
  </si>
  <si>
    <t>Легенда:</t>
  </si>
  <si>
    <t>РГ: Редовна главница</t>
  </si>
  <si>
    <t>РК: Редовна камата</t>
  </si>
  <si>
    <t>НГ: Нефункционална главница</t>
  </si>
  <si>
    <t>НК: Нефункционална камата</t>
  </si>
  <si>
    <t>ДП: Други побарувања</t>
  </si>
  <si>
    <t>ВИ: Вонбилансна изложеност</t>
  </si>
  <si>
    <t>ВК: Вкупна кредитна изложеност</t>
  </si>
  <si>
    <t>Анекс бр. 12</t>
  </si>
  <si>
    <t>Кредитната изложеност на ниво на банкарскиот систем по категорија на ризик, со состојба на 31.12.2011 година</t>
  </si>
  <si>
    <t xml:space="preserve">во милиони денари </t>
  </si>
  <si>
    <t>А</t>
  </si>
  <si>
    <t>Б</t>
  </si>
  <si>
    <t>В</t>
  </si>
  <si>
    <t>Г</t>
  </si>
  <si>
    <t>Д</t>
  </si>
  <si>
    <t>Вкупно</t>
  </si>
  <si>
    <t>Анекс бр. 13</t>
  </si>
  <si>
    <t>Пресметана исправка на вредност и посебна резерва на ниво на банкарскиот систем според категорија на ризик, со состојба на 31.12.2011 година</t>
  </si>
  <si>
    <t>Анекс бр. 14</t>
  </si>
  <si>
    <t>Показатели за квалитетот на кредитното портфолио на банкарскиот систем</t>
  </si>
  <si>
    <t>Показател</t>
  </si>
  <si>
    <t>31.12.2008</t>
  </si>
  <si>
    <t>31.12.2009</t>
  </si>
  <si>
    <t>31.12.2010</t>
  </si>
  <si>
    <t>31.12.2011</t>
  </si>
  <si>
    <t>Просечно ниво на ризичност</t>
  </si>
  <si>
    <t>Учество на „В, Г и Д“ во вкупната кредитна изложеност, без изложеност кон финансиските институции и државата</t>
  </si>
  <si>
    <t xml:space="preserve">Учество на „Д“ во вкупната кредитна изложеност </t>
  </si>
  <si>
    <t>Покриеност на нефункционалите кредити со вкупната пресметана исправка на вредност и посебна резерва</t>
  </si>
  <si>
    <t>Покриеност на нефункционалите кредити со вкупната пресметана исправка на вредност и посебна резерва за нефункционални кредити</t>
  </si>
  <si>
    <t>н.п.</t>
  </si>
  <si>
    <t>Учество на „Д“ во сопствени средства</t>
  </si>
  <si>
    <t>Учество на нефункционалните кредити во вкупните кредити</t>
  </si>
  <si>
    <t>Учество на нефункционалните кредити во вкупните кредити кај нефинансиски субјекти</t>
  </si>
  <si>
    <t>Анекс бр. 15</t>
  </si>
  <si>
    <t>Показатели за кредитниот ризик по одделни групи банки</t>
  </si>
  <si>
    <t xml:space="preserve">Големи банки </t>
  </si>
  <si>
    <t>Средни банки</t>
  </si>
  <si>
    <t>Мали банки</t>
  </si>
  <si>
    <t>Учество во вкупната изложеност на кредитен ризик</t>
  </si>
  <si>
    <r>
      <t xml:space="preserve">Учество на </t>
    </r>
    <r>
      <rPr>
        <sz val="10"/>
        <rFont val="Times New Roman"/>
        <family val="1"/>
        <charset val="204"/>
      </rPr>
      <t>„</t>
    </r>
    <r>
      <rPr>
        <sz val="10"/>
        <rFont val="Tahoma"/>
        <family val="2"/>
        <charset val="204"/>
      </rPr>
      <t>В</t>
    </r>
    <r>
      <rPr>
        <sz val="10"/>
        <rFont val="Times New Roman"/>
        <family val="1"/>
        <charset val="204"/>
      </rPr>
      <t>“</t>
    </r>
    <r>
      <rPr>
        <sz val="10"/>
        <rFont val="Tahoma"/>
        <family val="2"/>
        <charset val="204"/>
      </rPr>
      <t xml:space="preserve">, </t>
    </r>
    <r>
      <rPr>
        <sz val="10"/>
        <rFont val="Times New Roman"/>
        <family val="1"/>
        <charset val="204"/>
      </rPr>
      <t>„</t>
    </r>
    <r>
      <rPr>
        <sz val="10"/>
        <rFont val="Tahoma"/>
        <family val="2"/>
        <charset val="204"/>
      </rPr>
      <t>Г</t>
    </r>
    <r>
      <rPr>
        <sz val="10"/>
        <rFont val="Times New Roman"/>
        <family val="1"/>
        <charset val="204"/>
      </rPr>
      <t>“</t>
    </r>
    <r>
      <rPr>
        <sz val="10"/>
        <rFont val="Tahoma"/>
        <family val="2"/>
        <charset val="204"/>
      </rPr>
      <t xml:space="preserve"> и </t>
    </r>
    <r>
      <rPr>
        <sz val="10"/>
        <rFont val="Times New Roman"/>
        <family val="1"/>
        <charset val="204"/>
      </rPr>
      <t>„</t>
    </r>
    <r>
      <rPr>
        <sz val="10"/>
        <rFont val="Tahoma"/>
        <family val="2"/>
        <charset val="204"/>
      </rPr>
      <t>Д</t>
    </r>
    <r>
      <rPr>
        <sz val="10"/>
        <rFont val="Times New Roman"/>
        <family val="1"/>
        <charset val="204"/>
      </rPr>
      <t>“</t>
    </r>
    <r>
      <rPr>
        <sz val="10"/>
        <rFont val="Tahoma"/>
        <family val="2"/>
        <charset val="204"/>
      </rPr>
      <t xml:space="preserve"> во вкупната изложеност на кредитен ризик</t>
    </r>
  </si>
  <si>
    <r>
      <t xml:space="preserve">Учество на </t>
    </r>
    <r>
      <rPr>
        <sz val="10"/>
        <rFont val="Times New Roman"/>
        <family val="1"/>
        <charset val="204"/>
      </rPr>
      <t>„</t>
    </r>
    <r>
      <rPr>
        <sz val="10"/>
        <rFont val="Tahoma"/>
        <family val="2"/>
        <charset val="204"/>
      </rPr>
      <t>В</t>
    </r>
    <r>
      <rPr>
        <sz val="10"/>
        <rFont val="Times New Roman"/>
        <family val="1"/>
        <charset val="204"/>
      </rPr>
      <t>“</t>
    </r>
    <r>
      <rPr>
        <sz val="10"/>
        <rFont val="Tahoma"/>
        <family val="2"/>
        <charset val="204"/>
      </rPr>
      <t xml:space="preserve">, </t>
    </r>
    <r>
      <rPr>
        <sz val="10"/>
        <rFont val="Times New Roman"/>
        <family val="1"/>
        <charset val="204"/>
      </rPr>
      <t>„</t>
    </r>
    <r>
      <rPr>
        <sz val="10"/>
        <rFont val="Tahoma"/>
        <family val="2"/>
        <charset val="204"/>
      </rPr>
      <t>Г</t>
    </r>
    <r>
      <rPr>
        <sz val="10"/>
        <rFont val="Times New Roman"/>
        <family val="1"/>
        <charset val="204"/>
      </rPr>
      <t>“</t>
    </r>
    <r>
      <rPr>
        <sz val="10"/>
        <rFont val="Tahoma"/>
        <family val="2"/>
        <charset val="204"/>
      </rPr>
      <t xml:space="preserve"> и </t>
    </r>
    <r>
      <rPr>
        <sz val="10"/>
        <rFont val="Times New Roman"/>
        <family val="1"/>
        <charset val="204"/>
      </rPr>
      <t>„</t>
    </r>
    <r>
      <rPr>
        <sz val="10"/>
        <rFont val="Tahoma"/>
        <family val="2"/>
        <charset val="204"/>
      </rPr>
      <t>Д</t>
    </r>
    <r>
      <rPr>
        <sz val="10"/>
        <rFont val="Times New Roman"/>
        <family val="1"/>
        <charset val="204"/>
      </rPr>
      <t>“</t>
    </r>
    <r>
      <rPr>
        <sz val="10"/>
        <rFont val="Tahoma"/>
        <family val="2"/>
        <charset val="204"/>
      </rPr>
      <t xml:space="preserve"> во вкупната изложеност на кредитен ризик, без изложеноста кон финансиски институции и држава</t>
    </r>
  </si>
  <si>
    <r>
      <t xml:space="preserve">Учество на </t>
    </r>
    <r>
      <rPr>
        <sz val="10"/>
        <rFont val="Times New Roman"/>
        <family val="1"/>
        <charset val="204"/>
      </rPr>
      <t>„</t>
    </r>
    <r>
      <rPr>
        <sz val="10"/>
        <rFont val="Tahoma"/>
        <family val="2"/>
        <charset val="204"/>
      </rPr>
      <t>Д</t>
    </r>
    <r>
      <rPr>
        <sz val="10"/>
        <rFont val="Times New Roman"/>
        <family val="1"/>
        <charset val="204"/>
      </rPr>
      <t>“</t>
    </r>
    <r>
      <rPr>
        <sz val="10"/>
        <rFont val="Tahoma"/>
        <family val="2"/>
        <charset val="204"/>
      </rPr>
      <t xml:space="preserve"> во вкупната изложеност на кредитен ризик</t>
    </r>
  </si>
  <si>
    <r>
      <t xml:space="preserve">Покриеност на </t>
    </r>
    <r>
      <rPr>
        <sz val="10"/>
        <rFont val="Times New Roman"/>
        <family val="1"/>
        <charset val="204"/>
      </rPr>
      <t>„</t>
    </r>
    <r>
      <rPr>
        <sz val="10"/>
        <rFont val="Tahoma"/>
        <family val="2"/>
        <charset val="204"/>
      </rPr>
      <t>В</t>
    </r>
    <r>
      <rPr>
        <sz val="10"/>
        <rFont val="Times New Roman"/>
        <family val="1"/>
        <charset val="204"/>
      </rPr>
      <t>“</t>
    </r>
    <r>
      <rPr>
        <sz val="10"/>
        <rFont val="Tahoma"/>
        <family val="2"/>
        <charset val="204"/>
      </rPr>
      <t xml:space="preserve">, </t>
    </r>
    <r>
      <rPr>
        <sz val="10"/>
        <rFont val="Times New Roman"/>
        <family val="1"/>
        <charset val="204"/>
      </rPr>
      <t>„</t>
    </r>
    <r>
      <rPr>
        <sz val="10"/>
        <rFont val="Tahoma"/>
        <family val="2"/>
        <charset val="204"/>
      </rPr>
      <t>Г</t>
    </r>
    <r>
      <rPr>
        <sz val="10"/>
        <rFont val="Times New Roman"/>
        <family val="1"/>
        <charset val="204"/>
      </rPr>
      <t>“</t>
    </r>
    <r>
      <rPr>
        <sz val="10"/>
        <rFont val="Tahoma"/>
        <family val="2"/>
        <charset val="204"/>
      </rPr>
      <t xml:space="preserve"> и </t>
    </r>
    <r>
      <rPr>
        <sz val="10"/>
        <rFont val="Times New Roman"/>
        <family val="1"/>
        <charset val="204"/>
      </rPr>
      <t>„</t>
    </r>
    <r>
      <rPr>
        <sz val="10"/>
        <rFont val="Tahoma"/>
        <family val="2"/>
        <charset val="204"/>
      </rPr>
      <t>Д</t>
    </r>
    <r>
      <rPr>
        <sz val="10"/>
        <rFont val="Times New Roman"/>
        <family val="1"/>
        <charset val="204"/>
      </rPr>
      <t>“</t>
    </r>
    <r>
      <rPr>
        <sz val="10"/>
        <rFont val="Tahoma"/>
        <family val="2"/>
        <charset val="204"/>
      </rPr>
      <t xml:space="preserve"> со вкупната пресметана исправка на вредност и посебна резерва</t>
    </r>
  </si>
  <si>
    <t>Покриеност на нефункционалите кредити со пресметана исправка на вредност и посебна резерва за нефункционални кредити</t>
  </si>
  <si>
    <r>
      <t xml:space="preserve">Учество на </t>
    </r>
    <r>
      <rPr>
        <sz val="10"/>
        <rFont val="Times New Roman"/>
        <family val="1"/>
        <charset val="204"/>
      </rPr>
      <t>„</t>
    </r>
    <r>
      <rPr>
        <sz val="10"/>
        <rFont val="Tahoma"/>
        <family val="2"/>
        <charset val="204"/>
      </rPr>
      <t>В</t>
    </r>
    <r>
      <rPr>
        <sz val="10"/>
        <rFont val="Times New Roman"/>
        <family val="1"/>
        <charset val="204"/>
      </rPr>
      <t>“</t>
    </r>
    <r>
      <rPr>
        <sz val="10"/>
        <rFont val="Tahoma"/>
        <family val="2"/>
        <charset val="204"/>
      </rPr>
      <t xml:space="preserve">, </t>
    </r>
    <r>
      <rPr>
        <sz val="10"/>
        <rFont val="Times New Roman"/>
        <family val="1"/>
        <charset val="204"/>
      </rPr>
      <t>„</t>
    </r>
    <r>
      <rPr>
        <sz val="10"/>
        <rFont val="Tahoma"/>
        <family val="2"/>
        <charset val="204"/>
      </rPr>
      <t>Г</t>
    </r>
    <r>
      <rPr>
        <sz val="10"/>
        <rFont val="Times New Roman"/>
        <family val="1"/>
        <charset val="204"/>
      </rPr>
      <t>“</t>
    </r>
    <r>
      <rPr>
        <sz val="10"/>
        <rFont val="Tahoma"/>
        <family val="2"/>
        <charset val="204"/>
      </rPr>
      <t xml:space="preserve"> и </t>
    </r>
    <r>
      <rPr>
        <sz val="10"/>
        <rFont val="Times New Roman"/>
        <family val="1"/>
        <charset val="204"/>
      </rPr>
      <t>„</t>
    </r>
    <r>
      <rPr>
        <sz val="10"/>
        <rFont val="Tahoma"/>
        <family val="2"/>
        <charset val="204"/>
      </rPr>
      <t>Д</t>
    </r>
    <r>
      <rPr>
        <sz val="10"/>
        <rFont val="Times New Roman"/>
        <family val="1"/>
        <charset val="204"/>
      </rPr>
      <t>“</t>
    </r>
    <r>
      <rPr>
        <sz val="10"/>
        <rFont val="Tahoma"/>
        <family val="2"/>
        <charset val="204"/>
      </rPr>
      <t xml:space="preserve"> во сопствени средства</t>
    </r>
  </si>
  <si>
    <r>
      <t xml:space="preserve">Учество на </t>
    </r>
    <r>
      <rPr>
        <sz val="10"/>
        <rFont val="Times New Roman"/>
        <family val="1"/>
        <charset val="204"/>
      </rPr>
      <t>„</t>
    </r>
    <r>
      <rPr>
        <sz val="10"/>
        <rFont val="Tahoma"/>
        <family val="2"/>
        <charset val="204"/>
      </rPr>
      <t>Д</t>
    </r>
    <r>
      <rPr>
        <sz val="10"/>
        <rFont val="Times New Roman"/>
        <family val="1"/>
        <charset val="204"/>
      </rPr>
      <t>“</t>
    </r>
    <r>
      <rPr>
        <sz val="10"/>
        <rFont val="Tahoma"/>
        <family val="2"/>
        <charset val="204"/>
      </rPr>
      <t xml:space="preserve"> во сопствени средства</t>
    </r>
  </si>
  <si>
    <t>Анекс бр. 16</t>
  </si>
  <si>
    <t>Показатели за степенот на ризичност на кредитната изложеност според валутната структура</t>
  </si>
  <si>
    <t>н.п</t>
  </si>
  <si>
    <t>Покриеност на нефункционалните кредити со пресметаната исправка на вредност за нефункционални кредити</t>
  </si>
  <si>
    <t>Анекс бр. 17</t>
  </si>
  <si>
    <t>Датум</t>
  </si>
  <si>
    <t>Кредити за станбен и деловен простор</t>
  </si>
  <si>
    <t>Кредитни картички</t>
  </si>
  <si>
    <t>Трговци-поединци</t>
  </si>
  <si>
    <t>Вкупна изложеност кон домаќинства</t>
  </si>
  <si>
    <t>Учество во изложеноста на кредитен ризик кон секторот домаќинства</t>
  </si>
  <si>
    <t xml:space="preserve">Учество на нефункционалните кредити во вкупните кредити </t>
  </si>
  <si>
    <t>Анекс бр. 18</t>
  </si>
  <si>
    <t>Индустрија</t>
  </si>
  <si>
    <t>Земјоделство, лов и шумарство</t>
  </si>
  <si>
    <t>Трговија на големо и мало</t>
  </si>
  <si>
    <t>Дејности  во врска со недвижен имот</t>
  </si>
  <si>
    <t>Вкупна изложеност кон претпријатија и други клиенти</t>
  </si>
  <si>
    <t>Анекс бр. 19</t>
  </si>
  <si>
    <t>Транзициска матрица за физички лица</t>
  </si>
  <si>
    <t>Категорија на ризик 31.12.2010</t>
  </si>
  <si>
    <t>Број на кредитни партии</t>
  </si>
  <si>
    <t>Категорија на ризик 31.12.2011</t>
  </si>
  <si>
    <t>Функционален статус</t>
  </si>
  <si>
    <t>Нефункционален статус</t>
  </si>
  <si>
    <t>Излезени</t>
  </si>
  <si>
    <t>31.12.2011*</t>
  </si>
  <si>
    <t>В
(нефункционално)</t>
  </si>
  <si>
    <t>В неф.</t>
  </si>
  <si>
    <t>Износ на кредитна изложеност 
(во илјади денари)</t>
  </si>
  <si>
    <t>Транзициска матрица за нефинансиски правни лица</t>
  </si>
  <si>
    <t>* На 31.12.2011 година, се опфатени кредитните партии (договори) на банките на 31.12.2011 кои постоеле и на 31.12.2010 година. Не се вклучени новите кредитни партии (договори), одобрени во текот на 2011 година.</t>
  </si>
  <si>
    <t>Анекс бр. 20</t>
  </si>
  <si>
    <t>Транзициска матрица за реструктурирани кредити на физички лица</t>
  </si>
  <si>
    <t xml:space="preserve">В </t>
  </si>
  <si>
    <t>Транзициска матрица за реструктурирани кредити на правни лица</t>
  </si>
  <si>
    <r>
      <t>* На 31.12.2011 година, се опфатени кредитните партии (договори) на банките кои на 31.12.2010 година имале статус на реструктурирани кредитни партии. Не се вклучени новите кредитни партии (договори),</t>
    </r>
    <r>
      <rPr>
        <sz val="10"/>
        <color indexed="8"/>
        <rFont val="Tahoma"/>
        <family val="2"/>
      </rPr>
      <t xml:space="preserve"> одобрени и реструктурирани во текот на 2011 година.</t>
    </r>
  </si>
  <si>
    <t>Анекс бр. 21</t>
  </si>
  <si>
    <t>Транзициска матрица за пролонгирани кредити на физички лица</t>
  </si>
  <si>
    <t>Внеф.</t>
  </si>
  <si>
    <t>Износ на пролонгирана кредитна изложеност (во илјади денари)</t>
  </si>
  <si>
    <t>Транзициска матрица за пролонгирани кредити на правни лица</t>
  </si>
  <si>
    <r>
      <t>* На 31.12.2011 година, се опфатени кредитните партии (договори) на банките кои на 31.12.2010 година имале статус на пролонгирани кредитни партии. Не се вклучени новите кредитни партии (договори),</t>
    </r>
    <r>
      <rPr>
        <sz val="10"/>
        <color indexed="8"/>
        <rFont val="Tahoma"/>
        <family val="2"/>
      </rPr>
      <t xml:space="preserve"> одобрени и пролонгирани во текот на 2011 година.</t>
    </r>
  </si>
  <si>
    <t>Анекс бр. 22</t>
  </si>
  <si>
    <t>Кредитна изложеност кон физички лица според одделни кредитни производи и висина на месечните примања со состојба на 31.12.2011 година</t>
  </si>
  <si>
    <t xml:space="preserve">Висина на месечни примања по сите основи </t>
  </si>
  <si>
    <t>Кредитни картички негативни салда по тековни сметки</t>
  </si>
  <si>
    <t>Друга кредитна изложеност</t>
  </si>
  <si>
    <t>Вкупна изложеност кон физичките лица</t>
  </si>
  <si>
    <t>Износ 
(во милиони денари)</t>
  </si>
  <si>
    <t>Во %</t>
  </si>
  <si>
    <t>без податок за плата</t>
  </si>
  <si>
    <t>до 7.000 денари</t>
  </si>
  <si>
    <t>од 7.000 до 15.000 денари</t>
  </si>
  <si>
    <t>од 15.000 денари до 30.000 денари</t>
  </si>
  <si>
    <t>од 30.000 денари до 50.000 денари</t>
  </si>
  <si>
    <t>од 50.000 денари до 100.000 денари</t>
  </si>
  <si>
    <t>над 100.000 денари</t>
  </si>
  <si>
    <t>Анекс бр. 23</t>
  </si>
  <si>
    <t>Показатели</t>
  </si>
  <si>
    <t>Земјоделство, шумарство и риболов</t>
  </si>
  <si>
    <t>почетна состојба</t>
  </si>
  <si>
    <t>Адекватност на капиталот на ниво на банкарски систем</t>
  </si>
  <si>
    <t>I сценарио</t>
  </si>
  <si>
    <t>II сценарио</t>
  </si>
  <si>
    <t>Стрес-тест симулација врз кредитната изложеност кон домаќинствата*</t>
  </si>
  <si>
    <r>
      <rPr>
        <b/>
        <sz val="10"/>
        <color indexed="8"/>
        <rFont val="Tahoma"/>
        <family val="2"/>
      </rPr>
      <t>I сценарио</t>
    </r>
    <r>
      <rPr>
        <sz val="10"/>
        <color indexed="8"/>
        <rFont val="Tahoma"/>
        <family val="2"/>
      </rPr>
      <t xml:space="preserve"> - симулација на прераспоредување на 10% од кредитната изложеност со пониска кон категориите со повисока ризичност.</t>
    </r>
  </si>
  <si>
    <r>
      <rPr>
        <b/>
        <sz val="10"/>
        <color indexed="8"/>
        <rFont val="Tahoma"/>
        <family val="2"/>
      </rPr>
      <t>II сценарио</t>
    </r>
    <r>
      <rPr>
        <sz val="10"/>
        <color indexed="8"/>
        <rFont val="Tahoma"/>
        <family val="2"/>
      </rPr>
      <t xml:space="preserve"> - - симулација на прераспоредување на 30% од кредитната изложеност со пониска кон категориите со повисока ризичност.</t>
    </r>
  </si>
  <si>
    <t>Анекс бр. 24</t>
  </si>
  <si>
    <t>Стуктура на депозитите на нефинансиските субјекти</t>
  </si>
  <si>
    <t>Опис</t>
  </si>
  <si>
    <t>Претпријатија</t>
  </si>
  <si>
    <t>Домаќинства</t>
  </si>
  <si>
    <t>Други клиенти</t>
  </si>
  <si>
    <t>Денарски</t>
  </si>
  <si>
    <t>Денарски со клаузула</t>
  </si>
  <si>
    <t>Девизни</t>
  </si>
  <si>
    <t>Депозити по видување</t>
  </si>
  <si>
    <t>Депозити орочени до една година</t>
  </si>
  <si>
    <t>Депозити орочени над една година</t>
  </si>
  <si>
    <t>Вкупни депозити</t>
  </si>
  <si>
    <t>Апсолутен пораст на депозитите</t>
  </si>
  <si>
    <t>Пораст во %</t>
  </si>
  <si>
    <t>Структура на порастот</t>
  </si>
  <si>
    <t>Распореденост на депозитите на нефинансиски субјекти по групи банки</t>
  </si>
  <si>
    <t>Структура на депозитите</t>
  </si>
  <si>
    <t>Големи банки</t>
  </si>
  <si>
    <t>Секторска структура</t>
  </si>
  <si>
    <t>Рочна структура</t>
  </si>
  <si>
    <t>По видување</t>
  </si>
  <si>
    <t>Краткорочни</t>
  </si>
  <si>
    <t>Долгорочни</t>
  </si>
  <si>
    <t>Валутна структура</t>
  </si>
  <si>
    <t>Структура на депозитите на нефинансиски субјекти по групи банки</t>
  </si>
  <si>
    <t>Денарски со валутна клаузула</t>
  </si>
  <si>
    <t>Стуктура на депозитите на нефинансиските субјекти по одделни групи банки</t>
  </si>
  <si>
    <t>Анекс бр. 5</t>
  </si>
  <si>
    <t>Стуктура на кредитите на нефинансиските субјекти</t>
  </si>
  <si>
    <t>Население</t>
  </si>
  <si>
    <t>Достасани кредити</t>
  </si>
  <si>
    <t>Краткорочни кредити</t>
  </si>
  <si>
    <t>Долгорочни кредити</t>
  </si>
  <si>
    <t>Нефункционални кредити</t>
  </si>
  <si>
    <t>Вкупни кредити</t>
  </si>
  <si>
    <t>Исправка на вредноста</t>
  </si>
  <si>
    <t>Акумулирана амортизација</t>
  </si>
  <si>
    <t>Вкупни нето-кредити</t>
  </si>
  <si>
    <t>Пораст 31.12.2011/     31.12.2010</t>
  </si>
  <si>
    <t>Апсолутен пораст на кредитите</t>
  </si>
  <si>
    <t>Анекс бр. 6</t>
  </si>
  <si>
    <t>Распределба на кредитите по одделни групи банки</t>
  </si>
  <si>
    <t>Структури на кредитите</t>
  </si>
  <si>
    <t>Достасани</t>
  </si>
  <si>
    <t>Нефункционални</t>
  </si>
  <si>
    <t>Анекс бр. 7</t>
  </si>
  <si>
    <t>Структурни карактеристики на кредитите кај одделните групи банки</t>
  </si>
  <si>
    <t>Структура на кредити</t>
  </si>
  <si>
    <t>Денарски со валутна каузула</t>
  </si>
  <si>
    <t>Анекс бр. 4</t>
  </si>
  <si>
    <t>Пазарно учество и пораст на вкупната актива, кредити и депозити по групи банки</t>
  </si>
  <si>
    <t>КАТЕГОРИИ</t>
  </si>
  <si>
    <t>Износ во милиони денари</t>
  </si>
  <si>
    <t>Структура</t>
  </si>
  <si>
    <t>Во апсолутни износи</t>
  </si>
  <si>
    <t>Во проценти</t>
  </si>
  <si>
    <t>Во структурата</t>
  </si>
  <si>
    <t>Учество во промената</t>
  </si>
  <si>
    <t>Вкупна актива</t>
  </si>
  <si>
    <t xml:space="preserve">    - Големи банки</t>
  </si>
  <si>
    <t xml:space="preserve">    - Средни банки</t>
  </si>
  <si>
    <t xml:space="preserve">    - Мали банки</t>
  </si>
  <si>
    <t>БИЛАНС НА СОСТОЈБА - ПАСИВА</t>
  </si>
  <si>
    <t>ПАСИВА</t>
  </si>
  <si>
    <t>Група големи банки</t>
  </si>
  <si>
    <t>Група средни банки</t>
  </si>
  <si>
    <t>Група мали банки</t>
  </si>
  <si>
    <t xml:space="preserve">ОБВРСКИ ЗА ТРГУВАЊЕ И ФИНАНСИСКИ ОБВРСКИ ПО ОБЈЕКТИВНА ВРЕДНОСТ ПРЕКУ БИЛАНСОТ НА УСПЕХ ОПРЕДЕЛЕНИ КАКО ТАКВИ ПРИ ПОЧЕТНОТО ПРИЗНАВАЊЕ </t>
  </si>
  <si>
    <t>Denar financial liabilities designated at fair value through profit and loss</t>
  </si>
  <si>
    <t>Foreign currency financial liabilities designated at fair value through profit and loss</t>
  </si>
  <si>
    <t>Denar derivatives held for trading</t>
  </si>
  <si>
    <t>Деривати во странска валута чувани за тргување</t>
  </si>
  <si>
    <t>Denar derivatives with FX clause held for trading</t>
  </si>
  <si>
    <t>ДЕРИВАТНИ ОБВРСКИ ЧУВАНИ ЗА УПРАВУВАЊЕ СО РИЗИК</t>
  </si>
  <si>
    <t>2a</t>
  </si>
  <si>
    <t xml:space="preserve">Denar derivatives </t>
  </si>
  <si>
    <t>Derivatives held for hedging</t>
  </si>
  <si>
    <t>Embedded derivatives</t>
  </si>
  <si>
    <t xml:space="preserve">Деривати во странска валута </t>
  </si>
  <si>
    <t>Деривати чувани за управување со ризик</t>
  </si>
  <si>
    <t>2c</t>
  </si>
  <si>
    <t xml:space="preserve">Denar derivatives with FX clause </t>
  </si>
  <si>
    <t>ДЕПОЗИТИ НА ФИНАНСИСКИ ДРУШТВА</t>
  </si>
  <si>
    <t>Deposits of central bank</t>
  </si>
  <si>
    <t>Депозити на домашните банки</t>
  </si>
  <si>
    <t>Депозити на штедилниците</t>
  </si>
  <si>
    <t>Депозити на осигурителните друштва</t>
  </si>
  <si>
    <t>Депозити на пензиските фоднови</t>
  </si>
  <si>
    <t>Депозити на други финансиски друштва</t>
  </si>
  <si>
    <t>Депозити на финансиските друштва - нерезиденти</t>
  </si>
  <si>
    <t>Ограничени депозити и други депозити на финансиските друштва</t>
  </si>
  <si>
    <t>ДЕПОЗИТИ ПО ВИДУВАЊЕ НА НЕФИНАНСИСКИТЕ ДРУШТВА</t>
  </si>
  <si>
    <t>Тековни сметки и депозити по видување на нефинансиските друштва во денари</t>
  </si>
  <si>
    <t>Тековни сметки и депозити по видување на секторот „држава“ во денари</t>
  </si>
  <si>
    <t>Тековни сметки и депозити по видување на непрофитните институции коишто им служат на домаќинствата во денари</t>
  </si>
  <si>
    <t>Тековни сметки и депозити по видување на домаќинствата во денари</t>
  </si>
  <si>
    <t>Тековни сметки и депозити по видување на нерезиденти во денари</t>
  </si>
  <si>
    <t>Тековни сметки и депозити по видување на нефинансиските друштва во странска валута</t>
  </si>
  <si>
    <t>Тековни сметки и депозити по видување на секторот „држава“ во странска валута</t>
  </si>
  <si>
    <t>Тековни сметки и депозити по видување на непрофитните институции коишто им служат на домаќинствата во странска валута</t>
  </si>
  <si>
    <t>Тековни сметки и депозити по видување на домаќинствата во странска валута</t>
  </si>
  <si>
    <t>Тековни сметки и депозити по видување на нерезиденти во странска валута</t>
  </si>
  <si>
    <t>Denar sight deposits with FX clause of nonfinancial entities</t>
  </si>
  <si>
    <t>Ограничени депозити и други депозити на нефинансиските субјекти</t>
  </si>
  <si>
    <t>КРАТКОРОЧНИ ДЕПОЗИТИ НА НЕФИНАНСИСКИТЕ ДРУШТВА</t>
  </si>
  <si>
    <t>Денарски краткорочни депозити на нефинансиските друштва</t>
  </si>
  <si>
    <t>Денарски краткорочни депозити на секторот „држава“</t>
  </si>
  <si>
    <t>Денарски краткорочни депозити на непрофитните институции коишто им служат на домаќинствата</t>
  </si>
  <si>
    <t>Денарски краткорочни депозити на домаќинствата</t>
  </si>
  <si>
    <t>Денарски краткорочни депозити на нерезиденти - нефинансиски субјекти</t>
  </si>
  <si>
    <t>Краткорочни депозити во странска валута на нефинансиските друштва</t>
  </si>
  <si>
    <t>Foreign currency short term deposits of sector - state</t>
  </si>
  <si>
    <t>Краткорочни депозити во странска валута на непрофитните институции коишто им служат на домаќинствата</t>
  </si>
  <si>
    <t>Краткорочни депозити во странска валута на домаќинствата</t>
  </si>
  <si>
    <t>Краткорочни депозити во странска валута на нерезиденти - нефинансиски субјекти</t>
  </si>
  <si>
    <t>Денарски краткорочни депозити со валутна клаузула на нефинансиските друштва</t>
  </si>
  <si>
    <t>FX indexed short term deposits of sector - state</t>
  </si>
  <si>
    <t>Денарски краткорочни депозити со валутна клаузула на непрофитните институции коишто им служат на домаќинствата</t>
  </si>
  <si>
    <t>Денарски краткорочни депозити со валутна клаузула на домаќинствата</t>
  </si>
  <si>
    <t>Денарски краткорочни депозити со валутна клаузула на нерезиденти - нефинансиски субјекти</t>
  </si>
  <si>
    <t>Ограничени депозити на нефинансиските субјекти до една година</t>
  </si>
  <si>
    <t>ДОЛГОРОЧНИ ДЕПОЗИТИ НА НЕФИНАНСИСКИТЕ  ДРУШТВА</t>
  </si>
  <si>
    <t>Денарски долгорочни депозити на нефинансиските друштва</t>
  </si>
  <si>
    <t>Denar long term deposits of sector - state</t>
  </si>
  <si>
    <t>Денарски долгорочни депозити на непрофитните институции коишто им служат на домаќинствата</t>
  </si>
  <si>
    <t>Денарски долгорочни депозити на домаќинствата</t>
  </si>
  <si>
    <t>Денарски долгорочни депозити на нерезиденти - нефинансиски субјекти</t>
  </si>
  <si>
    <t>Долгорочни депозити во странска валута на нефинансиските друштва</t>
  </si>
  <si>
    <t>Foreign currency long term deposits of sector - state</t>
  </si>
  <si>
    <t>Долгорочни депозити  во странска валута на непрофитните институции коишто им служат на домаќинствата</t>
  </si>
  <si>
    <t>Долгорочни депозити во странска валута на домаќинствата</t>
  </si>
  <si>
    <t>Долгорочни депозити во странска валута на нерезиденти - нефинансиски субјекти</t>
  </si>
  <si>
    <t>Денарски долгорочни депозити со валутна клаузула на нефинансиските друштва</t>
  </si>
  <si>
    <t>FX indexed long term deposits of sector - state</t>
  </si>
  <si>
    <t>Денарски долгорочни депозити со валутна клаузула на непрофитните институции коишто им служат на домаќинствата</t>
  </si>
  <si>
    <t>Денарски долгорочни депозити со валутна клаузула на домаќинствата</t>
  </si>
  <si>
    <t>Denar long term deposits with FX clause of nonfinancial entities - non-residents</t>
  </si>
  <si>
    <t>Ограничени депозити на нефинансиски субјекти над една година</t>
  </si>
  <si>
    <t>ИЗДАДЕНИ ДОЛЖНИЧКИ ХАРТИИ ОД ВРЕДНОСТ</t>
  </si>
  <si>
    <t>Certificates of deposits in issue</t>
  </si>
  <si>
    <t>Commercial papers in issue</t>
  </si>
  <si>
    <t>Издадени останатати  денарски должнички хартии од вредност</t>
  </si>
  <si>
    <t>Издадени останати денарски должнички хартии од вредност со валутна клаузула</t>
  </si>
  <si>
    <t>ОБВРСКИ ПО КРЕДИТИ</t>
  </si>
  <si>
    <t>Обврски по кредити кон финансиските друштва</t>
  </si>
  <si>
    <t>Обврски по кредити кон секторот „држава“</t>
  </si>
  <si>
    <t>Обврски по кредити кон останати сектори - резиденти</t>
  </si>
  <si>
    <t>Обврски по кредити кон нерезиденти</t>
  </si>
  <si>
    <t>Repurchase agreement payables</t>
  </si>
  <si>
    <t>Обврски по финансиски лизинг кон финансиските друштва</t>
  </si>
  <si>
    <t>Обврски по финансиски лизинг кон останати сектори - резиденти</t>
  </si>
  <si>
    <t>8h</t>
  </si>
  <si>
    <t>Financial lease payables to non-residents</t>
  </si>
  <si>
    <t>КОМПОНЕНТА НА ОБВРСКИ ВРЗ ОСНОВА НА ХИБРИДНИ ИНСТРУМЕНТИ</t>
  </si>
  <si>
    <t>Liability component of denar hybrid instruments</t>
  </si>
  <si>
    <t>Компонента на обврските врз основа на хибридни инструменти во странска валута</t>
  </si>
  <si>
    <t>9c</t>
  </si>
  <si>
    <t>Liability component of denar hybrid instruments with FX clause</t>
  </si>
  <si>
    <t>СУБОРДИНИРАНИ ОБВРСКИ И КУМУЛАТИВНИ ПРИОРИТЕТНИ АКЦИИ</t>
  </si>
  <si>
    <t>Субординирани обврски во денари</t>
  </si>
  <si>
    <t>Субординирани обврски во странска валута</t>
  </si>
  <si>
    <t>Denar subordinated debt with FX clause</t>
  </si>
  <si>
    <t>Кумулативни приоритетни акции</t>
  </si>
  <si>
    <t>ОБВРСКИ ВРЗ ОСНОВА НА КАМАТИ</t>
  </si>
  <si>
    <t>Обврски врз основа на камати од обврските по кредити</t>
  </si>
  <si>
    <t>Обврски врз основа на камати од депозити по видување и тековните сметки</t>
  </si>
  <si>
    <t>Обврски врз основа на камати од орочените депозити</t>
  </si>
  <si>
    <t>Обврски врз основа на камати од хибридните инструменти</t>
  </si>
  <si>
    <t>Обврски врз основа на камати од субординиран долг</t>
  </si>
  <si>
    <t>Обврски врз основа на камати од други инструменти</t>
  </si>
  <si>
    <t>Обврски за камати на издадени хартии од вредност</t>
  </si>
  <si>
    <t>ОСТАНАТИ ОБВРСКИ</t>
  </si>
  <si>
    <t>Обврски врз основа на провизии и надоместоци</t>
  </si>
  <si>
    <t>Пресметани расходи, разграничени приходи и привремени сметки</t>
  </si>
  <si>
    <t>Liabilities from assignation contracts</t>
  </si>
  <si>
    <t>Останати обврски</t>
  </si>
  <si>
    <t>ПОСЕБНА РЕЗЕРВА И РЕЗЕРВИРАЊА</t>
  </si>
  <si>
    <t>Посебна резерва</t>
  </si>
  <si>
    <t>КАПИТАЛ И РЕЗЕРВИ</t>
  </si>
  <si>
    <t>Акционерски капитал</t>
  </si>
  <si>
    <t>Резервен фонд</t>
  </si>
  <si>
    <t>Задржана добивка / акумулирана загуба</t>
  </si>
  <si>
    <t>Ревалоризациски резерви</t>
  </si>
  <si>
    <t>Other funds</t>
  </si>
  <si>
    <t>Тековна загуба</t>
  </si>
  <si>
    <t>ТЕКОВНА ДОБИВКА</t>
  </si>
  <si>
    <t>Gross profit</t>
  </si>
  <si>
    <t>ВКУПНА ПАСИВА</t>
  </si>
  <si>
    <t xml:space="preserve">* Интерна билансна шема на НБРМ </t>
  </si>
  <si>
    <t>БИЛАНС НА СОСТОЈБА - АКТИВА</t>
  </si>
  <si>
    <t>АКТИВА</t>
  </si>
  <si>
    <t>ПАРИЧНИ СРЕДСТВА И САЛДА КАЈ НБРМ</t>
  </si>
  <si>
    <t>Денарски парични средства</t>
  </si>
  <si>
    <t>Девизни парични средства</t>
  </si>
  <si>
    <t>Злато и други благородни метали</t>
  </si>
  <si>
    <t>Чекови и меници</t>
  </si>
  <si>
    <t>Задолжителна резерва и задолжителни депозити</t>
  </si>
  <si>
    <t>ФИНАНСИСКИ СРЕДСТВА ЗА ТРГУВАЊЕ</t>
  </si>
  <si>
    <t>Хартии од вредност и други финансиски инструменти во денари чувани за тргување</t>
  </si>
  <si>
    <t>Хартии од вредност и други финансиски инструменти во странска валута чувани за тргување</t>
  </si>
  <si>
    <t>Хартии од вредност и други финансиски инструменти во денари со валутна клаузула чувани за тргување</t>
  </si>
  <si>
    <t>ДЕРИВАТИ ЗА ТРГУВАЊЕ ПО ОБЈЕКТИВНА ВРЕДНОСТ</t>
  </si>
  <si>
    <t>ФИНАНСИСКИ СРЕДСТВА ПО ОБЈЕКТИВНА ВРЕДНОСТ ПРЕКУ БИЛАНСОТ НА УСПЕХ</t>
  </si>
  <si>
    <t>4a</t>
  </si>
  <si>
    <t>Denar securities and other financial instruments designated at fair value through profit and loss</t>
  </si>
  <si>
    <t>4b</t>
  </si>
  <si>
    <t>Foreign currency securities and other financial instruments designated at fair value through profit and loss</t>
  </si>
  <si>
    <t>4c</t>
  </si>
  <si>
    <t>Denar securities and other financial instruments with FX clause designated at fair value through profit and loss</t>
  </si>
  <si>
    <t>4d</t>
  </si>
  <si>
    <t>Denar loans and receivables designated at fair value through profit and loss</t>
  </si>
  <si>
    <t>4e</t>
  </si>
  <si>
    <t>Denar loans and receivables with FX clause designated at fair value through profit and loss</t>
  </si>
  <si>
    <t>4f</t>
  </si>
  <si>
    <t>Foreign currency loans and receivables designated at fair value through profit and loss</t>
  </si>
  <si>
    <t>ВГРАДЕНИ ДЕРИВАТИ И ДЕРИВАТНИ СРЕДСТВА ЧУВАНИ ЗА УПРАВУВАЊЕ СО РИЗИК</t>
  </si>
  <si>
    <t>5a</t>
  </si>
  <si>
    <t>Denar derivatives</t>
  </si>
  <si>
    <t>5b</t>
  </si>
  <si>
    <t>Foreign currency derivatives</t>
  </si>
  <si>
    <t>5c</t>
  </si>
  <si>
    <t>Denar derivatives with FX clause</t>
  </si>
  <si>
    <t>ФИНАНСИСКИ СРЕДСТВА ЧУВАНИ ДО ДОСТАСУВАЊЕ</t>
  </si>
  <si>
    <t>Money market instruments held-to -maturity issued by nonfinancial companies</t>
  </si>
  <si>
    <t>Инструменти на пазарот на пари чувани до достасување издадени од државата</t>
  </si>
  <si>
    <t>Инструменти на пазарот на пари чувани до достасување издадени од централната банка</t>
  </si>
  <si>
    <t>Останати должнички инструменти чувани до достасување издадени од државата</t>
  </si>
  <si>
    <t>Останати должнички инструменти чувани до достасување издадени од банки и штедилници</t>
  </si>
  <si>
    <t>Other debt instruments held-to-maturity issued by other financial institutions</t>
  </si>
  <si>
    <t>Other debt instruments held-to-maturity issued by non-residents</t>
  </si>
  <si>
    <t>ФИНАНСИСКИ СРЕДСТВА РАСПОЛОЖЛИВИ ЗА ПРОДАЖБА</t>
  </si>
  <si>
    <t>Money market instruments available for sale issued by nonfinancial institutions</t>
  </si>
  <si>
    <t>Инструменти на пазарот на пари расположливи за продажба издадени од државата</t>
  </si>
  <si>
    <t>Инструменти на пазарот на пари расположливи за продажба издадени од централната банка</t>
  </si>
  <si>
    <t>Money market instruments available for sale issued by banks and saving houses</t>
  </si>
  <si>
    <t>Money market instruments available for sale issued by other financial institutions</t>
  </si>
  <si>
    <t>Money market instruments available for sale issued by non-residents</t>
  </si>
  <si>
    <t>Останати должнички инструменти расположливи за продажба издадени од нефинансиските друштва</t>
  </si>
  <si>
    <t>Останати должнички инструменти расположливи за продажба издадени од државата</t>
  </si>
  <si>
    <t>Останати должнички инструменти расположливи за продажба издадени од останати финансиски друштва</t>
  </si>
  <si>
    <t>Останати должнички инструменти расположливи за продажба издадени од банки и штедилници</t>
  </si>
  <si>
    <t>Other debt instruments available for sale issued by other financial institutions</t>
  </si>
  <si>
    <t>Other debt instruments available for sale issued by non-residents</t>
  </si>
  <si>
    <t>Сопственички инструменти расположливи за продажба издадени од нефинансиските друштва</t>
  </si>
  <si>
    <t>Сопственички инструменти расположливи за продажба издадени од банки и штедилници</t>
  </si>
  <si>
    <t>Сопственички инструменти расположливи за продажба издадени од останати финансиски друштва</t>
  </si>
  <si>
    <t>Сопственички инструменти расположливи за продажба издадени од нерезиденти</t>
  </si>
  <si>
    <t>7q</t>
  </si>
  <si>
    <t>Other issued instruments available for sale</t>
  </si>
  <si>
    <t>ПЛАСМАНИ КАЈ ЦЕНТРАЛНАТА БАНКА</t>
  </si>
  <si>
    <t>8a</t>
  </si>
  <si>
    <t>Repurchase agreement with central bank</t>
  </si>
  <si>
    <t>Deposits with the central bank</t>
  </si>
  <si>
    <t>Financial lease receivables from central bank central bank</t>
  </si>
  <si>
    <t>Accumulated amortization of placements with central bank</t>
  </si>
  <si>
    <t>Impairment (provisions) of placements with the central bank</t>
  </si>
  <si>
    <t>ПЛАСМАНИ ВО ФИНАНСИСКИ ДРУШТВА</t>
  </si>
  <si>
    <t>Сметки кај домашните банки</t>
  </si>
  <si>
    <t>Accumulated amortization of accounts with domestic banks</t>
  </si>
  <si>
    <t>Исправка на вредноста на сметки кај домашните банки</t>
  </si>
  <si>
    <t>unrealised</t>
  </si>
  <si>
    <t>Сметки кај странските банки</t>
  </si>
  <si>
    <t>Исправка на вредноста на сметки кај странските банки</t>
  </si>
  <si>
    <t>Deposits at saving houses (net)</t>
  </si>
  <si>
    <t>Deposits at saving houses</t>
  </si>
  <si>
    <t>Accumulated amortization of deposits at saving houses</t>
  </si>
  <si>
    <t>Impairment (provisions) of deposits at saving houses</t>
  </si>
  <si>
    <t xml:space="preserve">Депозити во нерезиденти-финансиски друштва </t>
  </si>
  <si>
    <t>Accumulated amortization of deposits at financial institutions-non-residents</t>
  </si>
  <si>
    <t>Impairment (provisions) of deposits at financial institutions-non-residents</t>
  </si>
  <si>
    <t>Кредити на домашните банки</t>
  </si>
  <si>
    <t>Accumulated amortization of loans to domestic banks</t>
  </si>
  <si>
    <t>Исправка на вредноста (оштетување на средствата) на кредитите на домашните банки</t>
  </si>
  <si>
    <t>Кредити на штедилниците</t>
  </si>
  <si>
    <t>Акумулирана амортизација на кредити на штедилници</t>
  </si>
  <si>
    <t>Исправка на вредноста (оштетување на средствата) на кредитите на штедилниците</t>
  </si>
  <si>
    <t>Кредити на друштва за осигурување</t>
  </si>
  <si>
    <t>Акумулирана амортизација на кредити на друштва за осигурување</t>
  </si>
  <si>
    <t>Исправка на вредноста (оштетување на средствата) на кредитите на друштва за осигурување</t>
  </si>
  <si>
    <t>Кредити на пензиски фондови</t>
  </si>
  <si>
    <t>Accumulated amortization of loans to pension funds</t>
  </si>
  <si>
    <t>Исправка на вредност (оштетување на средствата) на кредитите на пензиските фондови</t>
  </si>
  <si>
    <t>Кредити на други финансиски друштва</t>
  </si>
  <si>
    <t>Акумулирана амортизација на кредити на други финансиски друштва</t>
  </si>
  <si>
    <t>Исправка на вредноста (оштетување на средствата) на кредитите на други финансиски друштва</t>
  </si>
  <si>
    <t>Кредити на финансиските друштва - нерезиденти</t>
  </si>
  <si>
    <t>Accumulated amortization of loans to financial institutions - non-residents</t>
  </si>
  <si>
    <t>Исправка на вредноста (оштетување на средствата) на кредитите на финансиските друштва- нерезиденти</t>
  </si>
  <si>
    <t>Factoring and forfeiting receivables from banks (net)</t>
  </si>
  <si>
    <t>Factoring and forfeiting receivables from banks</t>
  </si>
  <si>
    <t>Accumulated amortization of factoring and forfeiting receivables from banks</t>
  </si>
  <si>
    <t>Impairment (provisions) of factoring and forfeiting receivables from banks</t>
  </si>
  <si>
    <t>Factoring and forfeiting receivables from saving houses (net)</t>
  </si>
  <si>
    <t>Factoring and forfeiting receivables from saving houses</t>
  </si>
  <si>
    <t>Accumulated amortization of factoring and forfeiting receivables from saving houses</t>
  </si>
  <si>
    <t>Impairment (provisions) of factoring and forfeiting receivables from saving houses</t>
  </si>
  <si>
    <t>Factoring and forfeiting receivables from insurance companies (net)</t>
  </si>
  <si>
    <t>Factoring and forfeiting receivables from insurance companies</t>
  </si>
  <si>
    <t>Accumulated amortization of factoring and forfeiting receivables from insurance companies</t>
  </si>
  <si>
    <t>Impairment (provisions) of factoring and forfeiting receivables from insurance companies</t>
  </si>
  <si>
    <t>Factoring and forfeiting receivables from pension funds (net)</t>
  </si>
  <si>
    <t>Factoring and forfeiting receivables from pension funds</t>
  </si>
  <si>
    <t>Accumulated amortization of factoring and forfeiting receivables from pension funds</t>
  </si>
  <si>
    <t>Impairment (provisions) of factoring and forfeiting receivables from pension funds</t>
  </si>
  <si>
    <t>Factoring and forfeiting receivables from other financial institutions (net)</t>
  </si>
  <si>
    <t>Factoring and forfeiting receivables from other financial institutions</t>
  </si>
  <si>
    <t>Accumulated amortization of factoring and forfeiting receivables from other financial institutions</t>
  </si>
  <si>
    <t>Impairment (provisions) of factoring and forfeiting receivables from other financial institutions</t>
  </si>
  <si>
    <t>Побарувања по откупени побарувања (факторинг и форфетирање) од нерезиденти - финансиските друштва</t>
  </si>
  <si>
    <t>Побарувања по откупени побарувања (факторинг и форфетирање) од нерезиденти финансиските друштва</t>
  </si>
  <si>
    <t>Financial lease receivables from banks (net)</t>
  </si>
  <si>
    <t>Financial lease receivables from banks</t>
  </si>
  <si>
    <t>Impairment (provisions) of financial lease receivables from banks</t>
  </si>
  <si>
    <t>Financial lease receivables from saving houses (net)</t>
  </si>
  <si>
    <t>Financial lease receivables from saving houses</t>
  </si>
  <si>
    <t>Impairment (provisions) of financial lease receivables from saving houses</t>
  </si>
  <si>
    <t>Financial lease receivables from insurance companies (net)</t>
  </si>
  <si>
    <t>Financial lease receivables from insurance companies</t>
  </si>
  <si>
    <t>Impairment (provisions) of financial lease receivables from insurance companies</t>
  </si>
  <si>
    <t>Financial lease receivables from pension funds (net)</t>
  </si>
  <si>
    <t>Financial lease receivables from pension funds</t>
  </si>
  <si>
    <t>Impairment (provisions) of financial lease receivables from pension funds</t>
  </si>
  <si>
    <t>Financial lease receivables from other financial institutions (net)</t>
  </si>
  <si>
    <t>Financial lease receivables from other financial institutions</t>
  </si>
  <si>
    <t>Impairment (provisions) of financial lease receivables from other financial institutions</t>
  </si>
  <si>
    <t>Financial lease receivables from financial institutions - non residents (net)</t>
  </si>
  <si>
    <t>Financial lease receivables from financial institutions - non residents</t>
  </si>
  <si>
    <t>Impairment (provisions) of financial lease receivables from financial institutions - non residents</t>
  </si>
  <si>
    <t xml:space="preserve">Receivables due to payments made to backing guarantees of securities and guarantees  </t>
  </si>
  <si>
    <t xml:space="preserve">Receivables due to payments made to backing guarantees of securities and guarantees of non-residents  </t>
  </si>
  <si>
    <t>Негативни салда по тековни сметки на финансиски друштва</t>
  </si>
  <si>
    <t>Impairment (provisions) of overdrafts of financial institutions</t>
  </si>
  <si>
    <t>Негативни салда по тековни сметки на финансиски друштва - нерезиденти</t>
  </si>
  <si>
    <t>Impairment (provisions) of overdrafts of financial institutions - non-residents</t>
  </si>
  <si>
    <t>Subordinated deposits and hybrid capital instruments</t>
  </si>
  <si>
    <t>Сомнителни и спорни побарувања од финансиските друштва</t>
  </si>
  <si>
    <t>Сомнителни и спорни побарувања од финансиски друштва</t>
  </si>
  <si>
    <t>Исправка на вредноста (оштетување на средствата) на сомнителни и спорни побарувања на финансиските друштва</t>
  </si>
  <si>
    <t>ПЛАСМАНИ ВО НЕФИНАНСИСКИТЕ СУБЈЕКТИ</t>
  </si>
  <si>
    <t>Кредити на нефинансиските друштва</t>
  </si>
  <si>
    <t>Акумулирана амортизација на кредитите на нефинансиските друштва</t>
  </si>
  <si>
    <t>Исправка на вредноста на кредитите на нефинансиските друштва</t>
  </si>
  <si>
    <t>Кредити на секторот „држава“</t>
  </si>
  <si>
    <t>Акумулирана амортизација на кредитите на сектор - држава</t>
  </si>
  <si>
    <t>Исправка на вредноста на кредитите на сектор - држава</t>
  </si>
  <si>
    <t>Кредити на непрофитните институции коишто им служат на домаќинствата</t>
  </si>
  <si>
    <t>Акумулирана амортизација на кредитите на непрофитни институции коишто им служат на домаќинствата</t>
  </si>
  <si>
    <t>Исправка на вредноста на кредитите на непрофитните институции коишто им служат на домаќинствата</t>
  </si>
  <si>
    <t>Кредити на домаќинствата</t>
  </si>
  <si>
    <t>Акумулирана амортизација на кредитите на домаќинствата</t>
  </si>
  <si>
    <t>Исправка на вредноста на кредитите на домаќинствата</t>
  </si>
  <si>
    <t>Побарувања за плаќања извршени по дадени авали на хартии од вредност и гаранции</t>
  </si>
  <si>
    <t>Исправка на вредноста на побарувањата за плаќања извршени по дадени авали на хартии од вредност и гаранции</t>
  </si>
  <si>
    <t>Побарувања по откупени побарувања (факторинг и форфетирање) од нефинансиски субјекти</t>
  </si>
  <si>
    <t>Побарувања по откупени побарувањата (факторинг и форфетирање) од нефинансиски субјекти</t>
  </si>
  <si>
    <t>Акумулирана амортизација на побарувања по откупени побарувања (факторинг и форфетирање) од нефинансиските субјекти</t>
  </si>
  <si>
    <t>Impairment (provisions) of factoring and forfeiting receivables from nonfinancial institutions</t>
  </si>
  <si>
    <t>Factoring and forfeiting receivables from sector- state (net)</t>
  </si>
  <si>
    <t>Factoring and forfeiting receivables from sector- state</t>
  </si>
  <si>
    <t>Accumulated amortization of factoring and forfeiting receivables from sector- state</t>
  </si>
  <si>
    <t>Impairment (provisions) of factoring and forfeiting receivables from sector- state</t>
  </si>
  <si>
    <t>Побарувања по финансиски лизинг од нефинансиските друштва</t>
  </si>
  <si>
    <t>Исправка на вредноста на побарувањата по финансиски лизинг од нефинансиските друштва</t>
  </si>
  <si>
    <t>Financial lease receivables from sector - state (net)</t>
  </si>
  <si>
    <t>Financial lease receivables from sector - state</t>
  </si>
  <si>
    <t>Impairment (provisions) of financial lease receivables from sector - state</t>
  </si>
  <si>
    <t>Financial lease receivables from non-profit institutions serving households (net)</t>
  </si>
  <si>
    <t>Financial lease receivables from non-profit institutions serving households</t>
  </si>
  <si>
    <t>Impairment (provisions) of financial lease receivables from non-profit institutions serving households</t>
  </si>
  <si>
    <t>Побарувања по финансиски лизинг од домаќинствата</t>
  </si>
  <si>
    <t>Исправка на вредноста на побарувањата по финансиски лизинг од домаќинствата</t>
  </si>
  <si>
    <t>Пласмани во нефинансиските друштва - нерезиденти</t>
  </si>
  <si>
    <t>Акумулирана амортизација на кредитите на нефинансиските друштва - нерезиденти</t>
  </si>
  <si>
    <t>Исправка на вредноста на кредитите на нефинансиските друштва - нерезиденти</t>
  </si>
  <si>
    <t>Placements to sector - state - non-residents (net)</t>
  </si>
  <si>
    <t>Placements to sector - state - non-residents</t>
  </si>
  <si>
    <t>Accumulated amortization of placements to sector - state - non-residents</t>
  </si>
  <si>
    <t>Impairment (provisions) of placements to sector - state - non-residents</t>
  </si>
  <si>
    <t>Placements to non-profit institutions serving households - non-residents (net)</t>
  </si>
  <si>
    <t>Placements to non-profit institutions serving households - non-residents</t>
  </si>
  <si>
    <t>Accumulated amortization of placements to non-profit institutions serving households - non-residents</t>
  </si>
  <si>
    <t>Impairment (provisions) of placements to non-profit institutions serving households - non-residents</t>
  </si>
  <si>
    <t>Пласмани на домаќинствата - нерезиденти</t>
  </si>
  <si>
    <t>Акумулирана амортизација на кредитите на домаќинствата - нерезиденти</t>
  </si>
  <si>
    <t>Исправка на вредноста на кредитите на домаќинствата - нерезиденти</t>
  </si>
  <si>
    <t>Негативни салда по тековни сметки на нерезиденти</t>
  </si>
  <si>
    <t>Impairment (provisions) of overdrafts of non-residents</t>
  </si>
  <si>
    <t>Сомнителни и спорни побарувања од нефинансиските друштва</t>
  </si>
  <si>
    <t>Исправка на вредноста (оштетување на средствата) на сомнителните и спорни побарувања на нефинансиските друштва</t>
  </si>
  <si>
    <t>Групна исправка на вредноста на портфолиото на мали кредити</t>
  </si>
  <si>
    <t xml:space="preserve">Групна исправка на вредноста на поединечно значајните изложености коишто не се оштетени на поединечна основа </t>
  </si>
  <si>
    <t>ПОБАРУВАЊА ВРЗ ОСНОВА НА КАМАТИ</t>
  </si>
  <si>
    <t xml:space="preserve">Побарувања врз основа на камати од кредити и пласмани во денари </t>
  </si>
  <si>
    <t>Побарувања врз основа на камати од кредити и пласмани во странска валута</t>
  </si>
  <si>
    <t>Побарувања врз основа на камати од кредити и пласмани во денари со валутна калузула</t>
  </si>
  <si>
    <t>Побарувања врз основа на камати од хартии од вредност во денари</t>
  </si>
  <si>
    <t>Побарувања врз основа на камати од хартии од вредност во странска валута</t>
  </si>
  <si>
    <t>Побарувања врз основа на камати од хартии од вредност во денари со валутна клаузула</t>
  </si>
  <si>
    <t>Побарувања врз основа на камати на други инструменти</t>
  </si>
  <si>
    <t>Побарувања врз основа на камати на депозити во денари</t>
  </si>
  <si>
    <t>Побарувања врз основа на камати на депозити во странска валута</t>
  </si>
  <si>
    <t>Побарувања врз основа на камати на депозити во денари со валутна клаузула</t>
  </si>
  <si>
    <t>Сомнителни и спорни побарувања врз основа на побарувања врз основа на камати</t>
  </si>
  <si>
    <t>ВЛОЖУВАЊА ВО ПРИДРУЖЕНИ ДРУШТВА, ПОДРУЖНИЦИ И ЗАЕДНИЧКИ ВЛОЖУВАЊА</t>
  </si>
  <si>
    <t>Вложувања во придружени друштва</t>
  </si>
  <si>
    <t>Вложувања во подружници</t>
  </si>
  <si>
    <t>Investments in joint ventures</t>
  </si>
  <si>
    <t>ОСТАНАТА АКТИВА</t>
  </si>
  <si>
    <t>Побарувања врз основа на провизии и надоместоци</t>
  </si>
  <si>
    <t>Сомнителни и спорни побарувања врз основа на провизии и надоместоци</t>
  </si>
  <si>
    <t>Нето комисионо работење</t>
  </si>
  <si>
    <t>Одложени даночни средства</t>
  </si>
  <si>
    <t>Други средства</t>
  </si>
  <si>
    <t>Побарувања од купувачи и други побарувања</t>
  </si>
  <si>
    <t>Одложени приходи, однапред платени трошоци и привремени сметки</t>
  </si>
  <si>
    <t>ПРЕЗЕМЕНИ СРЕДСТВА ВРЗ ОСНОВА НА НЕНАПЛАТЕНИ ПОБАРУВАЊА</t>
  </si>
  <si>
    <t>Преземени средства врз основа на ненаплатени побарувања</t>
  </si>
  <si>
    <t>Оштетување на преземените средства врз основа на ненаплатени побарувања</t>
  </si>
  <si>
    <t>НЕМАТЕРИЈАЛНИ СРЕДСТВА</t>
  </si>
  <si>
    <t>Основачки вложувања</t>
  </si>
  <si>
    <t>Патенти, лиценци и концесии</t>
  </si>
  <si>
    <t>Софтвер</t>
  </si>
  <si>
    <t>Goodwill</t>
  </si>
  <si>
    <t>Други права</t>
  </si>
  <si>
    <t>Други ставки на нематеријални средства</t>
  </si>
  <si>
    <t>Акумулирана амортизација на нематеријалните средства</t>
  </si>
  <si>
    <t>Impairment of intangible assets</t>
  </si>
  <si>
    <t>ОСНОВНИ СРЕДСТВА (НЕДВИЖНОСТ И ОПРЕМА)</t>
  </si>
  <si>
    <t>Земјиште</t>
  </si>
  <si>
    <t>Градежни објекти</t>
  </si>
  <si>
    <t>Опрема</t>
  </si>
  <si>
    <t>Други ставки на недвижност и опрема</t>
  </si>
  <si>
    <t>Недвижности и опрема во подготовка</t>
  </si>
  <si>
    <t>Акумулирана амортизација на основните средства</t>
  </si>
  <si>
    <t>Оштетување на недвижностите и опремата</t>
  </si>
  <si>
    <t>НЕТЕКОВНИ СРЕДСТВА КОИШТО СЕ ЧУВААТ ЗА ПРОДАЖБА</t>
  </si>
  <si>
    <t>Набавна вредност на нетековните средства коишто се чуваат за продажба</t>
  </si>
  <si>
    <t>Impairment of non current assets held for sale</t>
  </si>
  <si>
    <t>Денарски побарувања по работи во име и за сметка на други</t>
  </si>
  <si>
    <t>Побарувања по работи во име и за сметка на други во странска валута</t>
  </si>
  <si>
    <t>Денарски обврски по работи во име и за сметка на други</t>
  </si>
  <si>
    <t>Обврски по работи во име и за сметка на други во странска валута</t>
  </si>
  <si>
    <t>Останати приходи врз основа на работење во име и за сметка на други</t>
  </si>
  <si>
    <t xml:space="preserve">Останати обврски по работи во име и за сметка на други </t>
  </si>
  <si>
    <t>ВКУПНА АКТИВА</t>
  </si>
  <si>
    <t>* Интерна билансна шема на НБРМ</t>
  </si>
  <si>
    <t>БИЛАНС НА УСПЕХ</t>
  </si>
  <si>
    <t>ПРИХОДИ ОД КАМАТИ</t>
  </si>
  <si>
    <t>Приходи од камати од нефинансиските друштва</t>
  </si>
  <si>
    <t>Приходи од камати од приватните нефинансиски друштва</t>
  </si>
  <si>
    <t>Приходи од камати од јавните нефинансиски друштва</t>
  </si>
  <si>
    <t>Приходи од камати од секторот „држава“</t>
  </si>
  <si>
    <t>Приходи од камати од централната влада</t>
  </si>
  <si>
    <t>Приходи од камати од локалната самоуправа</t>
  </si>
  <si>
    <t>Приходи од камата од непрофитните финансиски институции коишто им служат на домаќинствата</t>
  </si>
  <si>
    <t>Приходи од камати од финансиските друштва</t>
  </si>
  <si>
    <t>Приходи од камати од централната банка</t>
  </si>
  <si>
    <t>Приходи од камати од банките</t>
  </si>
  <si>
    <t>Приходи од камати од штедилниците</t>
  </si>
  <si>
    <t>Приходи од камати од осигурителните друштва</t>
  </si>
  <si>
    <t>Приходи од камати од пензиските фондови</t>
  </si>
  <si>
    <t>Приходи од камати од други финансиски друштва</t>
  </si>
  <si>
    <t>Приходи од камати од домаќинствата</t>
  </si>
  <si>
    <t>Приходи од камати од самостојните вршители на дејност со личен труд</t>
  </si>
  <si>
    <t>Приходи од камата од физичките лица</t>
  </si>
  <si>
    <t>Приходи од камати од нерезидентите</t>
  </si>
  <si>
    <t>Приходи од камати од нефинансиските друштва - нерезиденти</t>
  </si>
  <si>
    <t>Приходи од камата од финансиските друштва - нерезиденти</t>
  </si>
  <si>
    <t>Приходи од камати од домаќинства - нерезиденти</t>
  </si>
  <si>
    <t>Исправка на вредноста (загуби поради оштетување) на приходите од камата на нето-основа</t>
  </si>
  <si>
    <t xml:space="preserve">РАСХОДИ ЗА КАМАТИ </t>
  </si>
  <si>
    <t>Расходи за камати на нефинансиските друштва</t>
  </si>
  <si>
    <t>Расходи за камати за приватните нефинансиски друштва</t>
  </si>
  <si>
    <t>Расходи за камати за јавните нефинансиски друштва</t>
  </si>
  <si>
    <t>Расходи за камата за секторот „држава“</t>
  </si>
  <si>
    <t>Расходи за камата на централната влада</t>
  </si>
  <si>
    <t>Расходи за камата за локална самоуправа</t>
  </si>
  <si>
    <t>Расходи за камата за фондови за социјално осигурување</t>
  </si>
  <si>
    <t>Расходи за камата за непрофитните финансиски институции коишто им служат на домаќинствата</t>
  </si>
  <si>
    <t>Расходи за камата за финансиските друштва</t>
  </si>
  <si>
    <t>Расходи за камата за централната банка</t>
  </si>
  <si>
    <t>Расходи за камата за банките</t>
  </si>
  <si>
    <t>Расходи за камата за штедилниците</t>
  </si>
  <si>
    <t>Расходи за камата за осигурителните друштва</t>
  </si>
  <si>
    <t>Расходи за камата за пензиските фондови</t>
  </si>
  <si>
    <t>Расходи за камата за други финансиски институции</t>
  </si>
  <si>
    <t>Расходи за камати за домаќинствата</t>
  </si>
  <si>
    <t>Расходи за камати за самостојните вршители на дејност со личен труд</t>
  </si>
  <si>
    <t>Расходи за камата за физичките лица</t>
  </si>
  <si>
    <t>Расходи за камата за нерезиденти</t>
  </si>
  <si>
    <t>Расходи за камата за нефинансиските друштва - нерезиденти</t>
  </si>
  <si>
    <t>Расходи за камата за државата - нерезиденти</t>
  </si>
  <si>
    <t>Расходи за камати за непрофитни друштва коишто им служат на домаќинствата - нерезиденти</t>
  </si>
  <si>
    <t>Расходи за камата за финансиските друштва - нерезиденти</t>
  </si>
  <si>
    <t>Расходи за камата за домаќинствата - нерезиденти</t>
  </si>
  <si>
    <t>НЕТО-ПРИХОДИ ОД КАМАТИ</t>
  </si>
  <si>
    <t>НЕТО-ПРИХОДИ ОД ПРОВИЗИИ И НАДОМЕСТОЦИ</t>
  </si>
  <si>
    <t>Приходи од провизии и надоместоци</t>
  </si>
  <si>
    <t>Расходи за провизии и надоместоци</t>
  </si>
  <si>
    <t>НЕТО-ПРИХОДИ ОД ТРГУВАЊЕ</t>
  </si>
  <si>
    <t>Нето-приходи од средствата и обврските за тргување</t>
  </si>
  <si>
    <t>Остварени нето-приходи од средствата и обврските за тргување</t>
  </si>
  <si>
    <t>Неостварени нето-приходи од средствата и обврските за тргување</t>
  </si>
  <si>
    <t>Нето-приходи од дериватните средства и обврски чувани за тргување</t>
  </si>
  <si>
    <t>Остварени нето-приходи од дериватните средства и обврски чувани за тргување</t>
  </si>
  <si>
    <t>Неостварени нето-приходи од дериватните средства и обврски чувани за тргување</t>
  </si>
  <si>
    <t>Приходи од дивиденди од средствата за тргување</t>
  </si>
  <si>
    <t>Нето каматен приход од финансиските средства и обврски чувани за тргување</t>
  </si>
  <si>
    <t xml:space="preserve">НЕТО-ПРИХОДИ ОД ДРУГИ ФИНАНСИСКИ ИНСТРУМЕНТИ ЕВИДЕНТИРАНИ ПО ОБЈЕКТИВНА ВРЕДНОСТ </t>
  </si>
  <si>
    <t>НЕТО-ПРИХОДИ ОД КУРСНИ РАЗЛИКИ</t>
  </si>
  <si>
    <t>Oстварени нето-приходи од курсни разлики</t>
  </si>
  <si>
    <t>Неостварени нето-приходи од курсни разлики</t>
  </si>
  <si>
    <t>Нето-приходи од девизно валутно работење</t>
  </si>
  <si>
    <t>ОСТАНАТИ ПРИХОДИ ОД ДЕЈНОСТА</t>
  </si>
  <si>
    <t>Приходи врз основа на дивиденди и капитални вложувања</t>
  </si>
  <si>
    <t>Добивка од продажба на финансиските средства расположливи за продажба</t>
  </si>
  <si>
    <t>Капитални добивки остварени од продажба на средства</t>
  </si>
  <si>
    <t>Ослободување на посебната резерва за вонбилансна изложеност</t>
  </si>
  <si>
    <t>Ослободување на останатите резервирања</t>
  </si>
  <si>
    <t>Приходи по други основи</t>
  </si>
  <si>
    <t>Наплатени претходно отпишани побарувања</t>
  </si>
  <si>
    <t>Вонредни приходи</t>
  </si>
  <si>
    <t>ЗАГУБИ ПОРАДИ ОШТЕТУВАЊЕ - ИСПРАВКА НА ВРЕДНОСТА НА ФИНАНСИСКИТЕ СРЕДСТВА</t>
  </si>
  <si>
    <t xml:space="preserve">Исправка на вредноста (загуби поради оштетување) на финансиските средства </t>
  </si>
  <si>
    <t>Исправка на вредноста (загуби поради оштетување) на финансиските средства на поединечна основа</t>
  </si>
  <si>
    <t>Исправка на вредноста (загуби поради оштетување) на финансиските средства на групна основа</t>
  </si>
  <si>
    <t xml:space="preserve">Ослободување на исправката на вредноста (загуби поради оштетување) на финансиските средства </t>
  </si>
  <si>
    <t>Ослободување на исправката на вредноста (загуби поради оштетување) на финансиските средства на поединечна основа</t>
  </si>
  <si>
    <t>Ослободување на исправката на вредноста (загуби поради оштетување) на финансиските средства на групна основа</t>
  </si>
  <si>
    <t>Непризнаена исправка на вредност (загуба поради оштетување) на финансиските средства</t>
  </si>
  <si>
    <t>ЗАГУБИ ПОРАДИ ОШТЕТУВАЊЕ НА НЕФИНАНСИСКИТЕ СРЕДСТВА</t>
  </si>
  <si>
    <t>Исправка на вредноста (загуби поради оштетување) на нефинансиските средства</t>
  </si>
  <si>
    <t>Reversal of impairment losses of non-financial assets</t>
  </si>
  <si>
    <t>ТРОШОЦИ ЗА ВРАБОТЕНИТЕ</t>
  </si>
  <si>
    <t>АМОРТИЗАЦИЈА</t>
  </si>
  <si>
    <t>ОСТАНАТИ РАСХОДИ НА ДЕЈНОСТА</t>
  </si>
  <si>
    <t>Општи и администратитвни трошоци</t>
  </si>
  <si>
    <t>Премии за осигурување на депозити</t>
  </si>
  <si>
    <t>Посебна резерва за вонбилансна изложеност</t>
  </si>
  <si>
    <t>Останати резервирања</t>
  </si>
  <si>
    <t>Расходи по други основи</t>
  </si>
  <si>
    <t>Вонредни расходи</t>
  </si>
  <si>
    <t>ДОБИВКА (ЗАГУБА) ПРЕД ОДАНОЧУВАЊЕ</t>
  </si>
  <si>
    <t>ДАНОК НА ДОБИВКА</t>
  </si>
  <si>
    <t>ТЕКОВНА ДОБИВКА /ЗАГУБА</t>
  </si>
  <si>
    <t>Земја</t>
  </si>
  <si>
    <t>Број на банки</t>
  </si>
  <si>
    <t>Број на деловни единици на кредитните институции</t>
  </si>
  <si>
    <t>Број на вработени во кредитните институции</t>
  </si>
  <si>
    <t>ЦР5 (актива) на кредитните институции</t>
  </si>
  <si>
    <t>број на жители</t>
  </si>
  <si>
    <t>Македонија**</t>
  </si>
  <si>
    <t>Бугарија</t>
  </si>
  <si>
    <t>Грција</t>
  </si>
  <si>
    <t>Словенија</t>
  </si>
  <si>
    <t>Словачка</t>
  </si>
  <si>
    <t>Полска</t>
  </si>
  <si>
    <t>Романија</t>
  </si>
  <si>
    <t>Естонија</t>
  </si>
  <si>
    <t>Чешка</t>
  </si>
  <si>
    <t>Италија</t>
  </si>
  <si>
    <t>Холандија</t>
  </si>
  <si>
    <t>Белгија</t>
  </si>
  <si>
    <t>Германија</t>
  </si>
  <si>
    <t>Шпанија</t>
  </si>
  <si>
    <t>Франција</t>
  </si>
  <si>
    <t>Унгарија</t>
  </si>
  <si>
    <t>Малта</t>
  </si>
  <si>
    <t>Австрија</t>
  </si>
  <si>
    <t>Шведска</t>
  </si>
  <si>
    <t>Велика Британија</t>
  </si>
  <si>
    <t>Србија</t>
  </si>
  <si>
    <t>Хрватска</t>
  </si>
  <si>
    <t>Албанија</t>
  </si>
  <si>
    <t>Црна Гора</t>
  </si>
  <si>
    <t>ЕУ 27</t>
  </si>
  <si>
    <t xml:space="preserve">*Податоците за Македонија, Хрватска, Србија, Албанија, Црна Гора и БИХ се однесуваат за банките за сите споредбени анализи. Овие податоци, за Македонија и за Црна Гора се со состојба 31.12.2011 година, за Србија со состојба 30.09.2011 година, Хрватска за 30.06.2011 година, додека за сите други земји се со состојба 31.12.2010 година. </t>
  </si>
  <si>
    <t>**Податокот за бројот на жители во Македонија е последен податок за 2011 година и е добиен со следење и анализа на демографските промени од страна на Државниот завод за статистика на Република Македонија.</t>
  </si>
  <si>
    <t>Извор: НБРМ, Државен завод за статистика на Република Македонија, www.dbresearch.com, Bank of Albania (Supervision Annual Report 2010), Хрватска Народна банка (Показатељи пословања кредитних институција), www.epp.eurostat.ec.europa.eu, BSCEE Review 2010, Народна банка Србије (Извештај за III тромесечје 2011 године), Републички завод за статистику Србије.</t>
  </si>
  <si>
    <t>Анекс бр. 25</t>
  </si>
  <si>
    <t>Анекс бр. 10</t>
  </si>
  <si>
    <t xml:space="preserve">Анекс бр. 9 </t>
  </si>
  <si>
    <t>Анекс бр. 8</t>
  </si>
  <si>
    <t>Банкарски систем</t>
  </si>
  <si>
    <t>Ликвидна актива/вкупна актива</t>
  </si>
  <si>
    <t>Ликвидна актива/вкупни обврски</t>
  </si>
  <si>
    <t>Ликвидна актива/краткорочни обврски</t>
  </si>
  <si>
    <t xml:space="preserve">Ликвидна актива/вкупни депозити на нефинансиски субјекти </t>
  </si>
  <si>
    <t>Ликвидна актива/депозити на домаќинства</t>
  </si>
  <si>
    <t>Кредити/депозити</t>
  </si>
  <si>
    <t>Анекс бр. 26</t>
  </si>
  <si>
    <t>Договорна преостаната рочна структура  на средствата и обврските на банкарскиот систем на 31.12.2011 година</t>
  </si>
  <si>
    <t>Реден број</t>
  </si>
  <si>
    <t>до 7 дена</t>
  </si>
  <si>
    <t>од 8 до 30 дена</t>
  </si>
  <si>
    <t>од 31 до 90 дена</t>
  </si>
  <si>
    <t>од 91 до 180 дена</t>
  </si>
  <si>
    <t>од 181 до 365 дена</t>
  </si>
  <si>
    <t>СРЕДСТВА</t>
  </si>
  <si>
    <t>Парични средства, парични еквиваленти, злато и благородни метали</t>
  </si>
  <si>
    <t>Финансиски средства чувани за тргување</t>
  </si>
  <si>
    <t>инструменти на пазарот на пари</t>
  </si>
  <si>
    <t>други должнички инструменти</t>
  </si>
  <si>
    <t>сопственички инструменти</t>
  </si>
  <si>
    <t>Деривати за тргување</t>
  </si>
  <si>
    <t>Вградени деривати и деривати чувани за управување со ризик</t>
  </si>
  <si>
    <t>Финансиски средства по објективна вредност преку билансот на успех, определни како такви при почетното признавање</t>
  </si>
  <si>
    <t>кредити</t>
  </si>
  <si>
    <t>Финансиски средства коишто се чуваат до достасување</t>
  </si>
  <si>
    <t>Финансиски средства расположливи за продажба</t>
  </si>
  <si>
    <t>други инструменти</t>
  </si>
  <si>
    <t>Кредити и побарувања</t>
  </si>
  <si>
    <t>меѓубанкарски трансакции</t>
  </si>
  <si>
    <t>депозити</t>
  </si>
  <si>
    <t>финансиски лизинг</t>
  </si>
  <si>
    <t>други побарувања</t>
  </si>
  <si>
    <t>Побарувања врз основа на камати</t>
  </si>
  <si>
    <t>Останата неспомната билансна актива</t>
  </si>
  <si>
    <t>ВКУПНИ СРЕДСТВА (1+2+3+4+5+6+7+8+9+10+11)</t>
  </si>
  <si>
    <t>ОБВРСКИ</t>
  </si>
  <si>
    <t>Трансакциски сметки</t>
  </si>
  <si>
    <t>Финансиски обврски по објективна вредност преку билансот на успех</t>
  </si>
  <si>
    <t>субординирани инструменти</t>
  </si>
  <si>
    <t>Депозити</t>
  </si>
  <si>
    <t>депозити по видување</t>
  </si>
  <si>
    <t>орочени депозити</t>
  </si>
  <si>
    <t>Обврски по кредити</t>
  </si>
  <si>
    <t>Издадени должнички хартии од вредност</t>
  </si>
  <si>
    <t>Друга неспомната билансна пасива</t>
  </si>
  <si>
    <t>ВКУПНИ ОБВРСКИ (13+14+15+16+17+18+19+20+21+22+23)</t>
  </si>
  <si>
    <t>ВОНБИЛАНСНИ СТАВКИ</t>
  </si>
  <si>
    <t>Вонбилансна актива</t>
  </si>
  <si>
    <t>Вонбилансни обврски</t>
  </si>
  <si>
    <t>Нето вонбилансни обврски (25-26)</t>
  </si>
  <si>
    <t>РАЗЛИКА (12-24+27)</t>
  </si>
  <si>
    <t>ЗБИР НА РАЗЛИКАТА</t>
  </si>
  <si>
    <t>Анекс бр. 27</t>
  </si>
  <si>
    <t>Очекувана преостаната рочна структура на средствата и обврските на банкарскиот систем на 31.12.2011 година</t>
  </si>
  <si>
    <t>Очекувана рочност (билансна и вонбилансна евиденција)</t>
  </si>
  <si>
    <t>Очекувана рочност (идни активности)</t>
  </si>
  <si>
    <t xml:space="preserve">Анекс бр. 28 </t>
  </si>
  <si>
    <t>Ред. број</t>
  </si>
  <si>
    <t>Ставка</t>
  </si>
  <si>
    <t>Износ (во милиони денари)</t>
  </si>
  <si>
    <t>Структура (во %)</t>
  </si>
  <si>
    <t>Финансиски средства по објективна вредност преку билансот на успех, определени како такви при почетното признавање</t>
  </si>
  <si>
    <t>6.1</t>
  </si>
  <si>
    <t>во странска валута</t>
  </si>
  <si>
    <t>6.2</t>
  </si>
  <si>
    <t>во денари со девизна клаузула</t>
  </si>
  <si>
    <t>7.1</t>
  </si>
  <si>
    <t>7.2</t>
  </si>
  <si>
    <t>Кредити и побарувања во странска валута</t>
  </si>
  <si>
    <t>8.1</t>
  </si>
  <si>
    <t>8.2</t>
  </si>
  <si>
    <t>8.3</t>
  </si>
  <si>
    <t>8.4</t>
  </si>
  <si>
    <t>8.5</t>
  </si>
  <si>
    <t>исправка на вредноста</t>
  </si>
  <si>
    <t>Кредити и побарувања во денари со девизна клаузула</t>
  </si>
  <si>
    <t>9.1</t>
  </si>
  <si>
    <t>9.2</t>
  </si>
  <si>
    <t>9.3</t>
  </si>
  <si>
    <t>9.4</t>
  </si>
  <si>
    <t>9.5</t>
  </si>
  <si>
    <t>Побарувања врз основа на камата во странска валута</t>
  </si>
  <si>
    <t>10.1</t>
  </si>
  <si>
    <t>пресметана камата</t>
  </si>
  <si>
    <t>10.2</t>
  </si>
  <si>
    <t>Побарувања врз основа на камата во денари со девизна клаузула</t>
  </si>
  <si>
    <t>11.1</t>
  </si>
  <si>
    <t>11.2</t>
  </si>
  <si>
    <t>Побарувања врз основа на провизии и надомести</t>
  </si>
  <si>
    <t>12.1</t>
  </si>
  <si>
    <t>пресметани провизии и надомести</t>
  </si>
  <si>
    <t>12.2</t>
  </si>
  <si>
    <t xml:space="preserve">Вложувања </t>
  </si>
  <si>
    <t xml:space="preserve">Вкупна билансна актива </t>
  </si>
  <si>
    <t>Вкупна билансна и вонбилансна актива во странска валута и во денари со девизна клаузула (15+16)</t>
  </si>
  <si>
    <t>Тековни сметки и други краткорочни обврски</t>
  </si>
  <si>
    <t>Депозити во странска валута</t>
  </si>
  <si>
    <t>5.1</t>
  </si>
  <si>
    <t>финансиски институции</t>
  </si>
  <si>
    <t>5.2</t>
  </si>
  <si>
    <t>нефинансиски институции</t>
  </si>
  <si>
    <t>5.3</t>
  </si>
  <si>
    <t>физички лица</t>
  </si>
  <si>
    <t>5.4</t>
  </si>
  <si>
    <t>нерезиденти</t>
  </si>
  <si>
    <t>5.5</t>
  </si>
  <si>
    <t>останати клиенти</t>
  </si>
  <si>
    <t>Депозити во денари со девизна клаузула</t>
  </si>
  <si>
    <t>6.3</t>
  </si>
  <si>
    <t>6.4</t>
  </si>
  <si>
    <t>6.5</t>
  </si>
  <si>
    <t>Обврски врз основа на камати во странска валута</t>
  </si>
  <si>
    <t>Обврски врз основа на камати во денари со девизна клаузула</t>
  </si>
  <si>
    <t>Обврски врз основа на провизии и надомести</t>
  </si>
  <si>
    <t>Финансиски лизинг</t>
  </si>
  <si>
    <t>Хибридни и субординирани инструменти  во странска валута</t>
  </si>
  <si>
    <t>Хибридни и субординирани инструменти  во денари со девизна клаузула</t>
  </si>
  <si>
    <t>Останата неспомната билансна пасива</t>
  </si>
  <si>
    <t xml:space="preserve">Вкупна билансна пасива </t>
  </si>
  <si>
    <t>Вонбилансна пасива</t>
  </si>
  <si>
    <t>Вкупна билансна и вонбилансна пасива во странска валута и во денари со девизна клаузула (16+17)</t>
  </si>
  <si>
    <t xml:space="preserve">Анекс бр. 31 </t>
  </si>
  <si>
    <t>Анекс бр. 29</t>
  </si>
  <si>
    <t xml:space="preserve">Анекс бр. 30 </t>
  </si>
  <si>
    <t>Каматочувстителни средства и обврски според типот на каматна стапка и вкупна пондерирана вредност на банкарскиот систем</t>
  </si>
  <si>
    <t>Позиции</t>
  </si>
  <si>
    <t>Фиксна каматна стапка</t>
  </si>
  <si>
    <t>Прилагодлива каматна стапка</t>
  </si>
  <si>
    <t>Каматочувствителни средства</t>
  </si>
  <si>
    <t>Каматочувствителни обврски</t>
  </si>
  <si>
    <t>Нето билансни каматочувствителни позиции</t>
  </si>
  <si>
    <t>Нето вонбилансни каматочувствителни позиции</t>
  </si>
  <si>
    <t>Пондерирана нето-позиција по каматна стапка</t>
  </si>
  <si>
    <t>Пондерирана нето-позиција</t>
  </si>
  <si>
    <t>Вкупна пондерирана вредност/Сопствени средства</t>
  </si>
  <si>
    <t>Сопствени средства по групи банки</t>
  </si>
  <si>
    <t>ОСНОВЕН КАПИТАЛ</t>
  </si>
  <si>
    <t>Уплатени и запишани обични и некумулативни приоритетни акции и премија по овие акции</t>
  </si>
  <si>
    <t>1.1</t>
  </si>
  <si>
    <t>Номинална вредност</t>
  </si>
  <si>
    <t>1.1.1</t>
  </si>
  <si>
    <t>Номинална вредност на обични акции</t>
  </si>
  <si>
    <t>1.1.2</t>
  </si>
  <si>
    <t>Номинална вредност на некумулативни приоритетни акции</t>
  </si>
  <si>
    <t>1.2</t>
  </si>
  <si>
    <t>Премија</t>
  </si>
  <si>
    <t>1.2.1</t>
  </si>
  <si>
    <t>Премија од обични акции</t>
  </si>
  <si>
    <t>1.2.2</t>
  </si>
  <si>
    <t>Премија од некумулативни приоритетни акции</t>
  </si>
  <si>
    <t>Резерви и задржана добивка или загуба</t>
  </si>
  <si>
    <t>2.1</t>
  </si>
  <si>
    <t>2.2</t>
  </si>
  <si>
    <t>Задржана добивка</t>
  </si>
  <si>
    <t>2.3</t>
  </si>
  <si>
    <t>Акумулирана загуба од претходни години</t>
  </si>
  <si>
    <t>2.4</t>
  </si>
  <si>
    <t>Тековна добивка</t>
  </si>
  <si>
    <t>2.5</t>
  </si>
  <si>
    <t>Позиции како резултат на консолидација (позитивни ставки)</t>
  </si>
  <si>
    <t>3.1</t>
  </si>
  <si>
    <t>Малцинско учество</t>
  </si>
  <si>
    <t>3.2</t>
  </si>
  <si>
    <t>Резерви од курсни разлики</t>
  </si>
  <si>
    <t>3.3</t>
  </si>
  <si>
    <t>Останати разлики</t>
  </si>
  <si>
    <t>Одбитни ставки</t>
  </si>
  <si>
    <t>4.1</t>
  </si>
  <si>
    <t>Загуба на крајот на годината или тековна загуба</t>
  </si>
  <si>
    <t>4.2</t>
  </si>
  <si>
    <t>Сопствени акции</t>
  </si>
  <si>
    <t>4.3</t>
  </si>
  <si>
    <t>Нематеријални средства</t>
  </si>
  <si>
    <t>4.4</t>
  </si>
  <si>
    <t>Нето негативни ревалоризациски резерви</t>
  </si>
  <si>
    <t>4.5</t>
  </si>
  <si>
    <t>Разлика меѓу висината на потребната и извршената исправка на вредност/посебна резерва</t>
  </si>
  <si>
    <t>4.6</t>
  </si>
  <si>
    <t>Износ на неиздвоена исправка на вредност и посебна резерва како резултат на сметководствено доцнење</t>
  </si>
  <si>
    <t>Обични акции, резерви и задржана добивка и одбитни ставки</t>
  </si>
  <si>
    <t>Износ на останати позиции кои можат да се вклучат во основниот капитал</t>
  </si>
  <si>
    <t>I</t>
  </si>
  <si>
    <t>ДОПОЛНИТЕЛЕН КАПИТАЛ 1</t>
  </si>
  <si>
    <t>Уплатени и запишани кумулативни приоритетни акции и премија за овие акции</t>
  </si>
  <si>
    <t>Номинална вредност на кумулативни приоритетни акции</t>
  </si>
  <si>
    <t>Премија од кумулативни приоритетни акции</t>
  </si>
  <si>
    <t>Хибридни капитални инструменти</t>
  </si>
  <si>
    <t>Субординирани инструменти</t>
  </si>
  <si>
    <t>Износ на субординирани инструменти кои можат да бидат дел од дополнителниот капитал 1</t>
  </si>
  <si>
    <t>II</t>
  </si>
  <si>
    <t>ОДБИТНИ СТАВКИ ОД ОСНОВЕН КАПИТАЛ И ДОПОЛНИТЕЛЕН КАПИТАЛ 1</t>
  </si>
  <si>
    <t>Вложувања во капитал на други банки или финансиски институции кои изнесуваат над 10% од капиталот на тие институции</t>
  </si>
  <si>
    <t>Вложувања во субординирани и хибридни капитални инструменти на институциите од реден број 12</t>
  </si>
  <si>
    <t>Збирен износ на вложувања во капиталот, субординираните и хибридните инструменти и други инструменти кој надминува 10% од (I+II)</t>
  </si>
  <si>
    <t>Вложувања во финансиски инструменти издадени од друштва од реден број 15 кои се вклучуваат во нивниот капитал</t>
  </si>
  <si>
    <t>Износ на надминување на лимитите за вложувања во нефинансиски институции</t>
  </si>
  <si>
    <t>Позиции како резултат на консолидација (негативни ставки)</t>
  </si>
  <si>
    <t>III</t>
  </si>
  <si>
    <t>IV</t>
  </si>
  <si>
    <t>ОСНОВЕН КАПИТАЛ ПО ОДБИТНИ СТАВКИ</t>
  </si>
  <si>
    <t>V</t>
  </si>
  <si>
    <t>ДОПОЛНИТЕЛЕН КАПИТАЛ 1 ПО ОДБИТНИТЕ СТАВКИ</t>
  </si>
  <si>
    <t>ДОПОЛНИТЕЛЕН КАПИТАЛ 2</t>
  </si>
  <si>
    <t>Субординирани инструменти од дополнителен капитал 2</t>
  </si>
  <si>
    <t>Дополнителен капитал 1 и 2</t>
  </si>
  <si>
    <t>Дозволен износ на дополнителен капитал 1 и 2</t>
  </si>
  <si>
    <t>21.1</t>
  </si>
  <si>
    <t>Дополнителен капитал 1</t>
  </si>
  <si>
    <t>21.2</t>
  </si>
  <si>
    <t>Дополнителен капитал 2</t>
  </si>
  <si>
    <t>Вишок на основен капитал</t>
  </si>
  <si>
    <t>22.1</t>
  </si>
  <si>
    <t>Вишок на основен капитал (150%)</t>
  </si>
  <si>
    <t>22.2</t>
  </si>
  <si>
    <t>Вишок на основен капитал (250%)</t>
  </si>
  <si>
    <t>VI</t>
  </si>
  <si>
    <t>Дозволен износ на дополнителен капитал 2</t>
  </si>
  <si>
    <t>СОПСТВЕНИ СРЕДСТВА</t>
  </si>
  <si>
    <t>VII</t>
  </si>
  <si>
    <t>Основен капитал</t>
  </si>
  <si>
    <t>VIII</t>
  </si>
  <si>
    <t>IX</t>
  </si>
  <si>
    <t>X</t>
  </si>
  <si>
    <t>Сопствени средства</t>
  </si>
  <si>
    <t>Анекс бр. 32</t>
  </si>
  <si>
    <t>Стапка на адекватност на капиталот, по групи банки</t>
  </si>
  <si>
    <t>АКТИВА ПОНДЕРИРАНА СПОРЕД КРЕДИТНИОТ РИЗИК</t>
  </si>
  <si>
    <t>Билансна актива пондерирана според кредитниот ризик</t>
  </si>
  <si>
    <t>Вонбилансна актива пондерирана според кредитниот ризик</t>
  </si>
  <si>
    <t>Актива пондерирана според кредитниот ризик (1+2)</t>
  </si>
  <si>
    <t>Капитал потребен за покривање на кредитниот ризик (8% од реден број 3)</t>
  </si>
  <si>
    <t>АКТИВА ПОНДЕРИРАНА СПОРЕД ВАЛУТНИОТ РИЗИК</t>
  </si>
  <si>
    <t>Агрегатна девизна позиција</t>
  </si>
  <si>
    <t>Нето-позиција во злато</t>
  </si>
  <si>
    <t>Актива пондерирана според валутниот ризик (5+6)</t>
  </si>
  <si>
    <t>Капитал потребен за покривање на валутниот ризик (8% од реден број 7)</t>
  </si>
  <si>
    <t>АКТИВА ПОНДЕРИРАНА СПОРЕД РИЗИЦИ (3+7)</t>
  </si>
  <si>
    <t>Капитал потребен за покривање на ризиците (4+8)</t>
  </si>
  <si>
    <t>СТАПКА НА АДЕКВАТНОСТ НА КАПИТАЛОТ (IV/III)</t>
  </si>
  <si>
    <t>Анекс бр. 33</t>
  </si>
  <si>
    <t>Анекс бр. 3</t>
  </si>
  <si>
    <t>Деривати за тргување по објективна вредност</t>
  </si>
  <si>
    <t>Денари со клаузула</t>
  </si>
  <si>
    <t>Преглед на банки по групи со состојба на 31.12.2011 година</t>
  </si>
  <si>
    <t>Група големи банки             (актива поголема од 25,1 милијарди денари)</t>
  </si>
  <si>
    <t>Група средни банки      (актива меѓу 6,2 и 25,1 милијарди денари)</t>
  </si>
  <si>
    <t>Група мали банки         (актива помала од 6,2 милијарди денари)</t>
  </si>
  <si>
    <t>Анекс бр. 34</t>
  </si>
  <si>
    <t>Структура на активата со валутна компонента, со состојба на 31.12.2011 година</t>
  </si>
  <si>
    <t>Структура на пасивата со валутна компонента, со состојба на 31.12.2011 година</t>
  </si>
  <si>
    <t>Акумулирана амортизација на откупените побарувања (факторинг и форфетирање) од нерезиденти - финансиски друштва</t>
  </si>
  <si>
    <t>Исправка на вредноста (оштетување на средствата) на побарувањата по откупени побарувања (факторинг и форфетирање) од нерезиденти финансиски друштва</t>
  </si>
  <si>
    <t>КОМИСИОНО РАБОТЕЊЕ</t>
  </si>
  <si>
    <t>Споредбени показатели за активноста на банките во Република Македонија и кредитните институции во одредени земји-членки на Европската Унија*</t>
  </si>
  <si>
    <t>Херфиндалов индекс на кредитните институции</t>
  </si>
  <si>
    <t>Депозити на нефинансиските субјекти</t>
  </si>
  <si>
    <t xml:space="preserve"> Бруто-кредити на нефинансиските субјекти</t>
  </si>
  <si>
    <t>Анекс бр. 1</t>
  </si>
  <si>
    <t>Анекс бр. 2</t>
  </si>
  <si>
    <t>Анекс бр. 11</t>
  </si>
  <si>
    <t>Рударство и вадење камен</t>
  </si>
  <si>
    <t>Прехранбена индустрија</t>
  </si>
  <si>
    <t>Вкупно за банкарскиот систем</t>
  </si>
  <si>
    <t xml:space="preserve">Вкупно за банкарскиот систем </t>
  </si>
  <si>
    <t>Учество на „В“, „Г“ и „Д“ во вкупната кредитна изложеност</t>
  </si>
  <si>
    <t>Покриеност на „В“, „Г“ и „Д“ со вкупната пресметана исправка на вредност и посебна резерва</t>
  </si>
  <si>
    <t>Учество на „В“, „Г“ и „Д“ во сопствени средства</t>
  </si>
  <si>
    <t>Учество на нефункционалните кредити, нето, од исправката на вредност во сопствени средства</t>
  </si>
  <si>
    <t>Учество на „В“, „Г“ и „Д“, нето, од пресметаната исправка на вредност и посебна резерва, во сопствени средства</t>
  </si>
  <si>
    <t>Учество на реструктурираните и пролонгираните кредити во вкупните кредити</t>
  </si>
  <si>
    <t>Учество на нефункционалните кредити, нето, од пресметаната исправка на вредност за нефункционални кредити во сопствени средства</t>
  </si>
  <si>
    <r>
      <t xml:space="preserve">Учество на </t>
    </r>
    <r>
      <rPr>
        <sz val="10"/>
        <rFont val="Times New Roman"/>
        <family val="1"/>
        <charset val="204"/>
      </rPr>
      <t>„</t>
    </r>
    <r>
      <rPr>
        <sz val="10"/>
        <rFont val="Tahoma"/>
        <family val="2"/>
        <charset val="204"/>
      </rPr>
      <t>В</t>
    </r>
    <r>
      <rPr>
        <sz val="10"/>
        <rFont val="Times New Roman"/>
        <family val="1"/>
        <charset val="204"/>
      </rPr>
      <t>“</t>
    </r>
    <r>
      <rPr>
        <sz val="10"/>
        <rFont val="Tahoma"/>
        <family val="2"/>
        <charset val="204"/>
      </rPr>
      <t xml:space="preserve">, </t>
    </r>
    <r>
      <rPr>
        <sz val="10"/>
        <rFont val="Times New Roman"/>
        <family val="1"/>
        <charset val="204"/>
      </rPr>
      <t>„</t>
    </r>
    <r>
      <rPr>
        <sz val="10"/>
        <rFont val="Tahoma"/>
        <family val="2"/>
        <charset val="204"/>
      </rPr>
      <t>Г</t>
    </r>
    <r>
      <rPr>
        <sz val="10"/>
        <rFont val="Times New Roman"/>
        <family val="1"/>
        <charset val="204"/>
      </rPr>
      <t>“</t>
    </r>
    <r>
      <rPr>
        <sz val="10"/>
        <rFont val="Tahoma"/>
        <family val="2"/>
        <charset val="204"/>
      </rPr>
      <t xml:space="preserve"> и </t>
    </r>
    <r>
      <rPr>
        <sz val="10"/>
        <rFont val="Times New Roman"/>
        <family val="1"/>
        <charset val="204"/>
      </rPr>
      <t>„</t>
    </r>
    <r>
      <rPr>
        <sz val="10"/>
        <rFont val="Tahoma"/>
        <family val="2"/>
        <charset val="204"/>
      </rPr>
      <t>Д</t>
    </r>
    <r>
      <rPr>
        <sz val="10"/>
        <rFont val="Times New Roman"/>
        <family val="1"/>
        <charset val="204"/>
      </rPr>
      <t>“,</t>
    </r>
    <r>
      <rPr>
        <sz val="10"/>
        <rFont val="Tahoma"/>
        <family val="2"/>
        <charset val="204"/>
      </rPr>
      <t xml:space="preserve"> нето, од пресметана исправка на вредност и посебна резерва, во сопствени средства</t>
    </r>
  </si>
  <si>
    <t xml:space="preserve">Учество во вкупната кредитна изложеност </t>
  </si>
  <si>
    <t xml:space="preserve">Учество на „В“, „Г“ и „Д“ во вкупната кредитна изложеност </t>
  </si>
  <si>
    <t>Показатели за степенот на ризичност на кредитната изложеност кон секторот „домаќинства“</t>
  </si>
  <si>
    <t>Вкупна изложеност кон домаќинствата</t>
  </si>
  <si>
    <t>Показатели за степенот на ризичност на кредитната изложеност кон секторот „претпријатија и други клиенти“</t>
  </si>
  <si>
    <t>Учество во изложеноста на кредитен ризик кон секторот „претпријатија и други клиенти“</t>
  </si>
  <si>
    <t>Износ на реструктурирана кредитна изложеност (во илјади денари)</t>
  </si>
  <si>
    <t>Стрес-тест симулација на влошување на квалитетот на кредитната изложеност кон оделните дејности од секторот „претпријатија и други клиенти“</t>
  </si>
  <si>
    <t>% на „В“, „Г“ и „Д“ во вкупната кредитна изложеност</t>
  </si>
  <si>
    <r>
      <t xml:space="preserve">*Под </t>
    </r>
    <r>
      <rPr>
        <b/>
        <sz val="10"/>
        <color indexed="8"/>
        <rFont val="Tahoma"/>
        <family val="2"/>
      </rPr>
      <t>домаќинства</t>
    </r>
    <r>
      <rPr>
        <sz val="10"/>
        <color indexed="8"/>
        <rFont val="Tahoma"/>
        <family val="2"/>
      </rPr>
      <t xml:space="preserve"> се подразбираат физички лица и трговци-поединци.</t>
    </r>
  </si>
  <si>
    <t>Показатели за ликвидноста по одделни групи банки</t>
  </si>
  <si>
    <t>Обврски врз основа на кредити</t>
  </si>
  <si>
    <t>Обврски врз основа на  камати</t>
  </si>
  <si>
    <t>Обврски врз основа  на провизии и надоместоци</t>
  </si>
  <si>
    <t>Обврски врз основа на финансиски лизинг</t>
  </si>
  <si>
    <t>Обврски врз основа на на финансиски лизинг</t>
  </si>
  <si>
    <t>обврски врз основа на кредити</t>
  </si>
  <si>
    <t>обврски врз осова на кредити</t>
  </si>
  <si>
    <t>Вкупна нето-позиција</t>
  </si>
  <si>
    <t>Приспособлива каматна стапка</t>
  </si>
  <si>
    <t>Променлива каматна стапка</t>
  </si>
  <si>
    <t>Нереализирана загуба од сопственичките хартии од вредност расположливи за продажба</t>
  </si>
  <si>
    <t>Директни вложувања во капиталот на друштвата за осигурување и реосигурување и на друштва за управување со пензиските фондови</t>
  </si>
  <si>
    <t>„Комерцијална банка“ АД Скопје</t>
  </si>
  <si>
    <t>„НЛБ Тутунска банка“ АД Скопје</t>
  </si>
  <si>
    <t>„Стопанска банка“ АД Скопје</t>
  </si>
  <si>
    <t>„Македонска банка за поддршка на развојот“ АД Скопје</t>
  </si>
  <si>
    <t>„Охридска банка“ АД Охрид</t>
  </si>
  <si>
    <t>„Прокредит банка“ АД Скопје</t>
  </si>
  <si>
    <t>„Стопанска банка“ АД Битола</t>
  </si>
  <si>
    <t>„ТТК банка“ АД Скопје</t>
  </si>
  <si>
    <t>„УНИ банка“ АД Скопје</t>
  </si>
  <si>
    <t>„Халк банка“ АД Скопје</t>
  </si>
  <si>
    <t>„Шпаркасе банка Македонија“ АД Скопје</t>
  </si>
  <si>
    <t>„Алфа банка“ АД Скопје</t>
  </si>
  <si>
    <t>„Еуростандард банка“ АД Скопје</t>
  </si>
  <si>
    <t>„Зираат банка“ АД Скопје</t>
  </si>
  <si>
    <t>„Капитал банка“ АД Скопје</t>
  </si>
  <si>
    <t>„Поштенска банка“ АД Скопје</t>
  </si>
  <si>
    <t>„Централна кооперативна банка“ АД Скопје</t>
  </si>
  <si>
    <t>* Банките се дадени по азбучен редослед.</t>
  </si>
  <si>
    <t>Годишна промена
31.12.2011/31.12.2011</t>
  </si>
</sst>
</file>

<file path=xl/styles.xml><?xml version="1.0" encoding="utf-8"?>
<styleSheet xmlns="http://schemas.openxmlformats.org/spreadsheetml/2006/main">
  <numFmts count="7">
    <numFmt numFmtId="44" formatCode="_(&quot;$&quot;* #,##0.00_);_(&quot;$&quot;* \(#,##0.00\);_(&quot;$&quot;* &quot;-&quot;??_);_(@_)"/>
    <numFmt numFmtId="43" formatCode="_(* #,##0.00_);_(* \(#,##0.00\);_(* &quot;-&quot;??_);_(@_)"/>
    <numFmt numFmtId="164" formatCode="0.0%"/>
    <numFmt numFmtId="165" formatCode="_-* #,##0.0\ _д_е_н_._-;\-* #,##0.0\ _д_е_н_._-;_-* &quot;-&quot;??\ _д_е_н_._-;_-@_-"/>
    <numFmt numFmtId="166" formatCode="_(* #,##0_);_(* \(#,##0\);_(* &quot;-&quot;??_);_(@_)"/>
    <numFmt numFmtId="167" formatCode="#,##0.000"/>
    <numFmt numFmtId="168" formatCode="#,##0.0"/>
  </numFmts>
  <fonts count="47">
    <font>
      <sz val="11"/>
      <color theme="1"/>
      <name val="Calibri"/>
      <family val="2"/>
      <scheme val="minor"/>
    </font>
    <font>
      <sz val="11"/>
      <color indexed="8"/>
      <name val="Calibri"/>
      <family val="2"/>
    </font>
    <font>
      <b/>
      <sz val="10"/>
      <name val="Tahoma"/>
      <family val="2"/>
    </font>
    <font>
      <sz val="10"/>
      <color indexed="8"/>
      <name val="Tahoma"/>
      <family val="2"/>
    </font>
    <font>
      <b/>
      <sz val="10"/>
      <color indexed="8"/>
      <name val="Tahoma"/>
      <family val="2"/>
    </font>
    <font>
      <sz val="10"/>
      <name val="Tahoma"/>
      <family val="2"/>
    </font>
    <font>
      <sz val="11"/>
      <color indexed="8"/>
      <name val="Calibri"/>
      <family val="2"/>
    </font>
    <font>
      <sz val="11"/>
      <color indexed="8"/>
      <name val="Tahoma"/>
      <family val="2"/>
    </font>
    <font>
      <b/>
      <sz val="11"/>
      <color indexed="8"/>
      <name val="Tahoma"/>
      <family val="2"/>
      <charset val="204"/>
    </font>
    <font>
      <b/>
      <sz val="10"/>
      <name val="Tahoma"/>
      <family val="2"/>
      <charset val="204"/>
    </font>
    <font>
      <sz val="10"/>
      <name val="Tahoma"/>
      <family val="2"/>
      <charset val="204"/>
    </font>
    <font>
      <sz val="10"/>
      <name val="Times New Roman"/>
      <family val="1"/>
      <charset val="204"/>
    </font>
    <font>
      <b/>
      <sz val="10"/>
      <color indexed="8"/>
      <name val="Tahoma"/>
      <family val="2"/>
      <charset val="204"/>
    </font>
    <font>
      <sz val="10"/>
      <name val="MAC C Times"/>
      <family val="1"/>
    </font>
    <font>
      <sz val="10"/>
      <name val="Arial"/>
      <family val="2"/>
    </font>
    <font>
      <sz val="10"/>
      <name val="Arial"/>
      <family val="2"/>
      <charset val="204"/>
    </font>
    <font>
      <b/>
      <sz val="11"/>
      <name val="Tahoma"/>
      <family val="2"/>
      <charset val="204"/>
    </font>
    <font>
      <b/>
      <sz val="9"/>
      <name val="Tahoma"/>
      <family val="2"/>
      <charset val="204"/>
    </font>
    <font>
      <sz val="9"/>
      <name val="Tahoma"/>
      <family val="2"/>
      <charset val="204"/>
    </font>
    <font>
      <b/>
      <sz val="8"/>
      <name val="Tahoma"/>
      <family val="2"/>
      <charset val="204"/>
    </font>
    <font>
      <b/>
      <sz val="11"/>
      <name val="Tahoma"/>
      <family val="2"/>
    </font>
    <font>
      <b/>
      <i/>
      <sz val="10"/>
      <name val="Tahoma"/>
      <family val="2"/>
    </font>
    <font>
      <sz val="9"/>
      <name val="Tahoma"/>
      <family val="2"/>
    </font>
    <font>
      <i/>
      <sz val="10"/>
      <name val="Tahoma"/>
      <family val="2"/>
    </font>
    <font>
      <sz val="11"/>
      <name val="Tahoma"/>
      <family val="2"/>
    </font>
    <font>
      <b/>
      <sz val="9"/>
      <name val="Tahoma"/>
      <family val="2"/>
    </font>
    <font>
      <b/>
      <sz val="10"/>
      <name val="MAC C Times"/>
      <family val="1"/>
    </font>
    <font>
      <b/>
      <sz val="8"/>
      <color indexed="81"/>
      <name val="Tahoma"/>
      <family val="2"/>
    </font>
    <font>
      <sz val="8"/>
      <color indexed="81"/>
      <name val="Tahoma"/>
      <family val="2"/>
    </font>
    <font>
      <b/>
      <sz val="11"/>
      <name val="Mac C Times"/>
      <family val="1"/>
    </font>
    <font>
      <sz val="11"/>
      <name val="Mac C Times"/>
      <family val="1"/>
    </font>
    <font>
      <sz val="11"/>
      <color indexed="8"/>
      <name val="Mac C Times"/>
      <family val="1"/>
    </font>
    <font>
      <sz val="11"/>
      <name val="Tahoma"/>
      <family val="2"/>
      <charset val="204"/>
    </font>
    <font>
      <sz val="12"/>
      <name val="Tahoma"/>
      <family val="2"/>
      <charset val="204"/>
    </font>
    <font>
      <b/>
      <i/>
      <sz val="10"/>
      <name val="Tahoma"/>
      <family val="2"/>
      <charset val="204"/>
    </font>
    <font>
      <sz val="11"/>
      <color theme="1"/>
      <name val="Calibri"/>
      <family val="2"/>
      <scheme val="minor"/>
    </font>
    <font>
      <sz val="11"/>
      <color theme="1"/>
      <name val="Calibri"/>
      <family val="2"/>
      <charset val="204"/>
      <scheme val="minor"/>
    </font>
    <font>
      <sz val="10"/>
      <color theme="1"/>
      <name val="Tahoma"/>
      <family val="2"/>
    </font>
    <font>
      <b/>
      <sz val="10"/>
      <color theme="1"/>
      <name val="Tahoma"/>
      <family val="2"/>
    </font>
    <font>
      <b/>
      <sz val="10"/>
      <color theme="1"/>
      <name val="Tahoma"/>
      <family val="2"/>
      <charset val="204"/>
    </font>
    <font>
      <sz val="11"/>
      <color theme="1"/>
      <name val="Tahoma"/>
      <family val="2"/>
    </font>
    <font>
      <sz val="10"/>
      <color rgb="FF000000"/>
      <name val="Tahoma"/>
      <family val="2"/>
      <charset val="204"/>
    </font>
    <font>
      <b/>
      <sz val="10"/>
      <color rgb="FF000000"/>
      <name val="Tahoma"/>
      <family val="2"/>
      <charset val="204"/>
    </font>
    <font>
      <b/>
      <sz val="10"/>
      <color rgb="FF000000"/>
      <name val="Tahoma"/>
      <family val="2"/>
    </font>
    <font>
      <sz val="9"/>
      <color theme="1"/>
      <name val="Tahoma"/>
      <family val="2"/>
    </font>
    <font>
      <b/>
      <sz val="11"/>
      <color theme="1"/>
      <name val="Tahoma"/>
      <family val="2"/>
    </font>
    <font>
      <sz val="10"/>
      <color rgb="FFFF0000"/>
      <name val="Tahoma"/>
      <family val="2"/>
      <charset val="204"/>
    </font>
  </fonts>
  <fills count="15">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14999847407452621"/>
        <bgColor indexed="8"/>
      </patternFill>
    </fill>
    <fill>
      <patternFill patternType="solid">
        <fgColor theme="0" tint="-0.34998626667073579"/>
        <bgColor indexed="8"/>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0" tint="-0.249977111117893"/>
        <bgColor indexed="64"/>
      </patternFill>
    </fill>
    <fill>
      <patternFill patternType="solid">
        <fgColor rgb="FFBFBFBF"/>
        <bgColor indexed="64"/>
      </patternFill>
    </fill>
    <fill>
      <patternFill patternType="solid">
        <fgColor rgb="FFA5A5A5"/>
        <bgColor indexed="64"/>
      </patternFill>
    </fill>
  </fills>
  <borders count="127">
    <border>
      <left/>
      <right/>
      <top/>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8"/>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8"/>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medium">
        <color indexed="64"/>
      </right>
      <top style="thin">
        <color indexed="64"/>
      </top>
      <bottom style="medium">
        <color indexed="64"/>
      </bottom>
      <diagonal/>
    </border>
    <border>
      <left style="medium">
        <color indexed="8"/>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medium">
        <color indexed="64"/>
      </left>
      <right style="thin">
        <color indexed="8"/>
      </right>
      <top style="medium">
        <color indexed="64"/>
      </top>
      <bottom style="medium">
        <color indexed="8"/>
      </bottom>
      <diagonal/>
    </border>
    <border>
      <left style="thin">
        <color indexed="8"/>
      </left>
      <right style="thin">
        <color indexed="8"/>
      </right>
      <top style="medium">
        <color indexed="64"/>
      </top>
      <bottom style="medium">
        <color indexed="8"/>
      </bottom>
      <diagonal/>
    </border>
    <border>
      <left style="thin">
        <color indexed="8"/>
      </left>
      <right style="medium">
        <color indexed="8"/>
      </right>
      <top style="medium">
        <color indexed="64"/>
      </top>
      <bottom style="medium">
        <color indexed="8"/>
      </bottom>
      <diagonal/>
    </border>
    <border>
      <left style="medium">
        <color indexed="8"/>
      </left>
      <right style="thin">
        <color indexed="8"/>
      </right>
      <top style="medium">
        <color indexed="64"/>
      </top>
      <bottom style="medium">
        <color indexed="8"/>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top style="thick">
        <color indexed="64"/>
      </top>
      <bottom style="medium">
        <color indexed="64"/>
      </bottom>
      <diagonal/>
    </border>
    <border>
      <left style="thin">
        <color indexed="64"/>
      </left>
      <right/>
      <top/>
      <bottom/>
      <diagonal/>
    </border>
    <border>
      <left style="thin">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style="medium">
        <color indexed="64"/>
      </left>
      <right style="thin">
        <color indexed="64"/>
      </right>
      <top style="medium">
        <color indexed="64"/>
      </top>
      <bottom/>
      <diagonal/>
    </border>
    <border>
      <left style="medium">
        <color indexed="8"/>
      </left>
      <right/>
      <top style="medium">
        <color indexed="64"/>
      </top>
      <bottom style="medium">
        <color indexed="64"/>
      </bottom>
      <diagonal/>
    </border>
    <border>
      <left/>
      <right style="medium">
        <color indexed="8"/>
      </right>
      <top style="medium">
        <color indexed="64"/>
      </top>
      <bottom style="medium">
        <color indexed="64"/>
      </bottom>
      <diagonal/>
    </border>
    <border>
      <left/>
      <right style="medium">
        <color indexed="8"/>
      </right>
      <top style="medium">
        <color indexed="64"/>
      </top>
      <bottom/>
      <diagonal/>
    </border>
    <border>
      <left/>
      <right style="medium">
        <color indexed="8"/>
      </right>
      <top/>
      <bottom style="medium">
        <color indexed="64"/>
      </bottom>
      <diagonal/>
    </border>
    <border>
      <left style="medium">
        <color indexed="8"/>
      </left>
      <right/>
      <top style="medium">
        <color indexed="64"/>
      </top>
      <bottom/>
      <diagonal/>
    </border>
    <border>
      <left style="medium">
        <color indexed="8"/>
      </left>
      <right/>
      <top/>
      <bottom style="medium">
        <color indexed="64"/>
      </bottom>
      <diagonal/>
    </border>
    <border>
      <left style="thin">
        <color indexed="8"/>
      </left>
      <right/>
      <top style="thin">
        <color indexed="8"/>
      </top>
      <bottom/>
      <diagonal/>
    </border>
    <border>
      <left style="thin">
        <color indexed="8"/>
      </left>
      <right/>
      <top/>
      <bottom/>
      <diagonal/>
    </border>
    <border>
      <left style="thin">
        <color indexed="8"/>
      </left>
      <right/>
      <top/>
      <bottom style="thin">
        <color indexed="8"/>
      </bottom>
      <diagonal/>
    </border>
    <border>
      <left/>
      <right/>
      <top style="thin">
        <color indexed="8"/>
      </top>
      <bottom/>
      <diagonal/>
    </border>
    <border>
      <left/>
      <right style="thin">
        <color indexed="8"/>
      </right>
      <top style="thin">
        <color indexed="8"/>
      </top>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bottom/>
      <diagonal/>
    </border>
    <border>
      <left style="thin">
        <color indexed="64"/>
      </left>
      <right style="medium">
        <color indexed="64"/>
      </right>
      <top/>
      <bottom/>
      <diagonal/>
    </border>
  </borders>
  <cellStyleXfs count="32">
    <xf numFmtId="0" fontId="0" fillId="0" borderId="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0" fontId="35" fillId="0" borderId="0"/>
    <xf numFmtId="0" fontId="35" fillId="0" borderId="0"/>
    <xf numFmtId="0" fontId="36" fillId="0" borderId="0"/>
    <xf numFmtId="0" fontId="14" fillId="0" borderId="0"/>
    <xf numFmtId="0" fontId="36" fillId="0" borderId="0"/>
    <xf numFmtId="0" fontId="35" fillId="0" borderId="0"/>
    <xf numFmtId="0" fontId="14" fillId="0" borderId="0"/>
    <xf numFmtId="0" fontId="15" fillId="0" borderId="0"/>
    <xf numFmtId="0" fontId="15" fillId="0" borderId="0"/>
    <xf numFmtId="0" fontId="35" fillId="0" borderId="0"/>
    <xf numFmtId="0" fontId="36" fillId="0" borderId="0"/>
    <xf numFmtId="0" fontId="14" fillId="0" borderId="0"/>
    <xf numFmtId="0" fontId="14" fillId="0" borderId="0"/>
    <xf numFmtId="0" fontId="36" fillId="0" borderId="0"/>
    <xf numFmtId="0" fontId="13" fillId="0" borderId="0"/>
    <xf numFmtId="9" fontId="35"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0" fontId="15" fillId="0" borderId="0"/>
  </cellStyleXfs>
  <cellXfs count="1761">
    <xf numFmtId="0" fontId="0" fillId="0" borderId="0" xfId="0"/>
    <xf numFmtId="0" fontId="37" fillId="0" borderId="0" xfId="0" applyFont="1"/>
    <xf numFmtId="0" fontId="38" fillId="0" borderId="0" xfId="0" applyFont="1"/>
    <xf numFmtId="0" fontId="38" fillId="5" borderId="1" xfId="0" applyFont="1" applyFill="1" applyBorder="1" applyAlignment="1">
      <alignment horizontal="center" vertical="center" wrapText="1"/>
    </xf>
    <xf numFmtId="0" fontId="38" fillId="5" borderId="2" xfId="0" applyFont="1" applyFill="1" applyBorder="1" applyAlignment="1">
      <alignment horizontal="center" vertical="center" wrapText="1"/>
    </xf>
    <xf numFmtId="0" fontId="38" fillId="5" borderId="3" xfId="0" applyFont="1" applyFill="1" applyBorder="1" applyAlignment="1">
      <alignment horizontal="center" vertical="center" wrapText="1"/>
    </xf>
    <xf numFmtId="0" fontId="3" fillId="0" borderId="4" xfId="0" applyFont="1" applyFill="1" applyBorder="1" applyAlignment="1">
      <alignment horizontal="left" vertical="center" wrapText="1"/>
    </xf>
    <xf numFmtId="3" fontId="37" fillId="0" borderId="5" xfId="0" applyNumberFormat="1" applyFont="1" applyBorder="1" applyAlignment="1">
      <alignment horizontal="center" vertical="center"/>
    </xf>
    <xf numFmtId="3" fontId="37" fillId="0" borderId="6" xfId="0" applyNumberFormat="1" applyFont="1" applyBorder="1" applyAlignment="1">
      <alignment horizontal="center" vertical="center"/>
    </xf>
    <xf numFmtId="3" fontId="37" fillId="0" borderId="7" xfId="0" applyNumberFormat="1" applyFont="1" applyBorder="1" applyAlignment="1">
      <alignment horizontal="center" vertical="center"/>
    </xf>
    <xf numFmtId="0" fontId="3" fillId="0" borderId="8" xfId="0" applyFont="1" applyFill="1" applyBorder="1" applyAlignment="1">
      <alignment horizontal="left" vertical="center" wrapText="1"/>
    </xf>
    <xf numFmtId="3" fontId="37" fillId="0" borderId="9" xfId="0" applyNumberFormat="1" applyFont="1" applyBorder="1" applyAlignment="1">
      <alignment horizontal="center" vertical="center"/>
    </xf>
    <xf numFmtId="3" fontId="37" fillId="0" borderId="10" xfId="0" applyNumberFormat="1" applyFont="1" applyBorder="1" applyAlignment="1">
      <alignment horizontal="center" vertical="center"/>
    </xf>
    <xf numFmtId="3" fontId="37" fillId="0" borderId="11" xfId="0" applyNumberFormat="1" applyFont="1" applyBorder="1" applyAlignment="1">
      <alignment horizontal="center" vertical="center"/>
    </xf>
    <xf numFmtId="0" fontId="3" fillId="0" borderId="12" xfId="0" applyFont="1" applyFill="1" applyBorder="1" applyAlignment="1">
      <alignment horizontal="left" vertical="center" wrapText="1"/>
    </xf>
    <xf numFmtId="3" fontId="37" fillId="0" borderId="13" xfId="0" applyNumberFormat="1" applyFont="1" applyBorder="1" applyAlignment="1">
      <alignment horizontal="center" vertical="center"/>
    </xf>
    <xf numFmtId="3" fontId="37" fillId="0" borderId="14" xfId="0" applyNumberFormat="1" applyFont="1" applyBorder="1" applyAlignment="1">
      <alignment horizontal="center" vertical="center"/>
    </xf>
    <xf numFmtId="3" fontId="37" fillId="0" borderId="15" xfId="0" applyNumberFormat="1" applyFont="1" applyBorder="1" applyAlignment="1">
      <alignment horizontal="center" vertical="center"/>
    </xf>
    <xf numFmtId="0" fontId="2" fillId="6" borderId="16" xfId="0" applyFont="1" applyFill="1" applyBorder="1" applyAlignment="1">
      <alignment horizontal="center" vertical="center" wrapText="1"/>
    </xf>
    <xf numFmtId="3" fontId="38" fillId="6" borderId="17" xfId="0" applyNumberFormat="1" applyFont="1" applyFill="1" applyBorder="1" applyAlignment="1">
      <alignment horizontal="center" vertical="center"/>
    </xf>
    <xf numFmtId="3" fontId="38" fillId="6" borderId="2" xfId="0" applyNumberFormat="1" applyFont="1" applyFill="1" applyBorder="1" applyAlignment="1">
      <alignment horizontal="center" vertical="center"/>
    </xf>
    <xf numFmtId="3" fontId="38" fillId="6" borderId="18" xfId="0" applyNumberFormat="1" applyFont="1" applyFill="1" applyBorder="1" applyAlignment="1">
      <alignment horizontal="center" vertical="center"/>
    </xf>
    <xf numFmtId="0" fontId="39" fillId="0" borderId="0" xfId="0" applyFont="1"/>
    <xf numFmtId="0" fontId="37" fillId="0" borderId="0" xfId="0" applyFont="1" applyAlignment="1">
      <alignment vertical="center"/>
    </xf>
    <xf numFmtId="0" fontId="4" fillId="7" borderId="19" xfId="0" applyFont="1" applyFill="1" applyBorder="1" applyAlignment="1">
      <alignment horizontal="center" vertical="center" wrapText="1" readingOrder="1"/>
    </xf>
    <xf numFmtId="0" fontId="4" fillId="7" borderId="20" xfId="0" applyFont="1" applyFill="1" applyBorder="1" applyAlignment="1">
      <alignment horizontal="center" vertical="center" wrapText="1" readingOrder="1"/>
    </xf>
    <xf numFmtId="0" fontId="4" fillId="7" borderId="21" xfId="0" applyFont="1" applyFill="1" applyBorder="1" applyAlignment="1">
      <alignment horizontal="center" vertical="center" wrapText="1" readingOrder="1"/>
    </xf>
    <xf numFmtId="0" fontId="3" fillId="0" borderId="22" xfId="0" applyFont="1" applyFill="1" applyBorder="1" applyAlignment="1">
      <alignment horizontal="left" vertical="center" wrapText="1"/>
    </xf>
    <xf numFmtId="3" fontId="3" fillId="0" borderId="23" xfId="0" applyNumberFormat="1" applyFont="1" applyBorder="1" applyAlignment="1">
      <alignment horizontal="center" vertical="center" wrapText="1" readingOrder="1"/>
    </xf>
    <xf numFmtId="3" fontId="3" fillId="0" borderId="24" xfId="0" applyNumberFormat="1" applyFont="1" applyBorder="1" applyAlignment="1">
      <alignment horizontal="center" vertical="center" wrapText="1" readingOrder="1"/>
    </xf>
    <xf numFmtId="3" fontId="3" fillId="0" borderId="25" xfId="0" applyNumberFormat="1" applyFont="1" applyBorder="1" applyAlignment="1">
      <alignment horizontal="center" vertical="center" wrapText="1" readingOrder="1"/>
    </xf>
    <xf numFmtId="3" fontId="3" fillId="0" borderId="26" xfId="0" applyNumberFormat="1" applyFont="1" applyBorder="1" applyAlignment="1">
      <alignment horizontal="center" vertical="center" wrapText="1" readingOrder="1"/>
    </xf>
    <xf numFmtId="3" fontId="3" fillId="0" borderId="27" xfId="0" applyNumberFormat="1" applyFont="1" applyBorder="1" applyAlignment="1">
      <alignment horizontal="center" vertical="center" wrapText="1" readingOrder="1"/>
    </xf>
    <xf numFmtId="3" fontId="3" fillId="0" borderId="28" xfId="0" applyNumberFormat="1" applyFont="1" applyBorder="1" applyAlignment="1">
      <alignment horizontal="center" vertical="center" wrapText="1" readingOrder="1"/>
    </xf>
    <xf numFmtId="3" fontId="3" fillId="0" borderId="29" xfId="0" applyNumberFormat="1" applyFont="1" applyBorder="1" applyAlignment="1">
      <alignment horizontal="center" vertical="center" wrapText="1" readingOrder="1"/>
    </xf>
    <xf numFmtId="3" fontId="3" fillId="0" borderId="30" xfId="0" applyNumberFormat="1" applyFont="1" applyBorder="1" applyAlignment="1">
      <alignment horizontal="center" vertical="center" wrapText="1" readingOrder="1"/>
    </xf>
    <xf numFmtId="0" fontId="3" fillId="0" borderId="31" xfId="0" applyFont="1" applyFill="1" applyBorder="1" applyAlignment="1">
      <alignment horizontal="left" vertical="center" wrapText="1"/>
    </xf>
    <xf numFmtId="3" fontId="3" fillId="0" borderId="32" xfId="0" applyNumberFormat="1" applyFont="1" applyBorder="1" applyAlignment="1">
      <alignment horizontal="center" vertical="center" wrapText="1" readingOrder="1"/>
    </xf>
    <xf numFmtId="3" fontId="3" fillId="0" borderId="33" xfId="0" applyNumberFormat="1" applyFont="1" applyBorder="1" applyAlignment="1">
      <alignment horizontal="center" vertical="center" wrapText="1" readingOrder="1"/>
    </xf>
    <xf numFmtId="3" fontId="3" fillId="0" borderId="34" xfId="0" applyNumberFormat="1" applyFont="1" applyBorder="1" applyAlignment="1">
      <alignment horizontal="center" vertical="center" wrapText="1" readingOrder="1"/>
    </xf>
    <xf numFmtId="3" fontId="3" fillId="0" borderId="35" xfId="0" applyNumberFormat="1" applyFont="1" applyBorder="1" applyAlignment="1">
      <alignment horizontal="center" vertical="center" wrapText="1" readingOrder="1"/>
    </xf>
    <xf numFmtId="3" fontId="3" fillId="0" borderId="36" xfId="0" applyNumberFormat="1" applyFont="1" applyBorder="1" applyAlignment="1">
      <alignment horizontal="center" vertical="center" wrapText="1" readingOrder="1"/>
    </xf>
    <xf numFmtId="3" fontId="3" fillId="0" borderId="37" xfId="0" applyNumberFormat="1" applyFont="1" applyBorder="1" applyAlignment="1">
      <alignment horizontal="center" vertical="center" wrapText="1" readingOrder="1"/>
    </xf>
    <xf numFmtId="3" fontId="3" fillId="0" borderId="38" xfId="0" applyNumberFormat="1" applyFont="1" applyBorder="1" applyAlignment="1">
      <alignment horizontal="center" vertical="center" wrapText="1" readingOrder="1"/>
    </xf>
    <xf numFmtId="3" fontId="3" fillId="0" borderId="39" xfId="0" applyNumberFormat="1" applyFont="1" applyBorder="1" applyAlignment="1">
      <alignment horizontal="center" vertical="center" wrapText="1" readingOrder="1"/>
    </xf>
    <xf numFmtId="3" fontId="3" fillId="0" borderId="40" xfId="0" applyNumberFormat="1" applyFont="1" applyBorder="1" applyAlignment="1">
      <alignment horizontal="center" vertical="center" wrapText="1" readingOrder="1"/>
    </xf>
    <xf numFmtId="3" fontId="3" fillId="0" borderId="41" xfId="0" applyNumberFormat="1" applyFont="1" applyBorder="1" applyAlignment="1">
      <alignment horizontal="center" vertical="center" wrapText="1" readingOrder="1"/>
    </xf>
    <xf numFmtId="3" fontId="4" fillId="8" borderId="42" xfId="0" applyNumberFormat="1" applyFont="1" applyFill="1" applyBorder="1" applyAlignment="1">
      <alignment horizontal="center" vertical="center" wrapText="1" readingOrder="1"/>
    </xf>
    <xf numFmtId="3" fontId="4" fillId="8" borderId="43" xfId="0" applyNumberFormat="1" applyFont="1" applyFill="1" applyBorder="1" applyAlignment="1">
      <alignment horizontal="center" vertical="center" wrapText="1" readingOrder="1"/>
    </xf>
    <xf numFmtId="3" fontId="4" fillId="8" borderId="44" xfId="0" applyNumberFormat="1" applyFont="1" applyFill="1" applyBorder="1" applyAlignment="1">
      <alignment horizontal="center" vertical="center" wrapText="1" readingOrder="1"/>
    </xf>
    <xf numFmtId="3" fontId="4" fillId="8" borderId="45" xfId="0" applyNumberFormat="1" applyFont="1" applyFill="1" applyBorder="1" applyAlignment="1">
      <alignment horizontal="center" vertical="center" wrapText="1" readingOrder="1"/>
    </xf>
    <xf numFmtId="0" fontId="40" fillId="0" borderId="0" xfId="0" applyFont="1"/>
    <xf numFmtId="0" fontId="2" fillId="4" borderId="46" xfId="0" applyFont="1" applyFill="1" applyBorder="1" applyAlignment="1">
      <alignment horizontal="center" vertical="center" wrapText="1"/>
    </xf>
    <xf numFmtId="14" fontId="2" fillId="4" borderId="2" xfId="0" quotePrefix="1" applyNumberFormat="1" applyFont="1" applyFill="1" applyBorder="1" applyAlignment="1">
      <alignment horizontal="center" vertical="center" wrapText="1"/>
    </xf>
    <xf numFmtId="14" fontId="2" fillId="4" borderId="46" xfId="0" quotePrefix="1" applyNumberFormat="1" applyFont="1" applyFill="1" applyBorder="1" applyAlignment="1">
      <alignment horizontal="center" vertical="center" wrapText="1"/>
    </xf>
    <xf numFmtId="14" fontId="2" fillId="4" borderId="47" xfId="0" quotePrefix="1" applyNumberFormat="1" applyFont="1" applyFill="1" applyBorder="1" applyAlignment="1">
      <alignment horizontal="center" vertical="center" wrapText="1"/>
    </xf>
    <xf numFmtId="164" fontId="37" fillId="0" borderId="0" xfId="0" applyNumberFormat="1" applyFont="1"/>
    <xf numFmtId="0" fontId="5" fillId="4" borderId="48" xfId="0" applyFont="1" applyFill="1" applyBorder="1" applyAlignment="1">
      <alignment vertical="center" wrapText="1"/>
    </xf>
    <xf numFmtId="164" fontId="5" fillId="4" borderId="6" xfId="0" applyNumberFormat="1" applyFont="1" applyFill="1" applyBorder="1" applyAlignment="1">
      <alignment horizontal="center" vertical="center" wrapText="1"/>
    </xf>
    <xf numFmtId="164" fontId="5" fillId="4" borderId="49" xfId="29" applyNumberFormat="1" applyFont="1" applyFill="1" applyBorder="1" applyAlignment="1">
      <alignment horizontal="center" vertical="center" wrapText="1"/>
    </xf>
    <xf numFmtId="0" fontId="5" fillId="4" borderId="50" xfId="0" applyFont="1" applyFill="1" applyBorder="1" applyAlignment="1">
      <alignment vertical="center" wrapText="1"/>
    </xf>
    <xf numFmtId="164" fontId="5" fillId="4" borderId="51" xfId="0" applyNumberFormat="1" applyFont="1" applyFill="1" applyBorder="1" applyAlignment="1">
      <alignment horizontal="center" vertical="center" wrapText="1"/>
    </xf>
    <xf numFmtId="164" fontId="5" fillId="4" borderId="52" xfId="29" applyNumberFormat="1" applyFont="1" applyFill="1" applyBorder="1" applyAlignment="1">
      <alignment horizontal="center" vertical="center" wrapText="1"/>
    </xf>
    <xf numFmtId="164" fontId="5" fillId="4" borderId="10" xfId="0" applyNumberFormat="1" applyFont="1" applyFill="1" applyBorder="1" applyAlignment="1">
      <alignment horizontal="center" vertical="center" wrapText="1"/>
    </xf>
    <xf numFmtId="164" fontId="5" fillId="0" borderId="10" xfId="29" applyNumberFormat="1" applyFont="1" applyFill="1" applyBorder="1" applyAlignment="1">
      <alignment horizontal="center" vertical="center" wrapText="1"/>
    </xf>
    <xf numFmtId="164" fontId="37" fillId="0" borderId="0" xfId="0" applyNumberFormat="1" applyFont="1" applyFill="1" applyAlignment="1">
      <alignment horizontal="center" vertical="center" wrapText="1"/>
    </xf>
    <xf numFmtId="164" fontId="5" fillId="0" borderId="52" xfId="29" applyNumberFormat="1" applyFont="1" applyFill="1" applyBorder="1" applyAlignment="1">
      <alignment horizontal="center" vertical="center" wrapText="1"/>
    </xf>
    <xf numFmtId="0" fontId="5" fillId="0" borderId="50" xfId="0" applyFont="1" applyFill="1" applyBorder="1" applyAlignment="1">
      <alignment vertical="center" wrapText="1"/>
    </xf>
    <xf numFmtId="164" fontId="5" fillId="0" borderId="10" xfId="22" applyNumberFormat="1" applyFont="1" applyFill="1" applyBorder="1" applyAlignment="1">
      <alignment horizontal="center" vertical="center" wrapText="1"/>
    </xf>
    <xf numFmtId="0" fontId="5" fillId="0" borderId="53" xfId="0" applyFont="1" applyFill="1" applyBorder="1" applyAlignment="1">
      <alignment vertical="center" wrapText="1"/>
    </xf>
    <xf numFmtId="164" fontId="5" fillId="0" borderId="14" xfId="0" applyNumberFormat="1" applyFont="1" applyFill="1" applyBorder="1" applyAlignment="1">
      <alignment horizontal="center" vertical="center" wrapText="1"/>
    </xf>
    <xf numFmtId="164" fontId="5" fillId="4" borderId="54" xfId="29" applyNumberFormat="1" applyFont="1" applyFill="1" applyBorder="1" applyAlignment="1">
      <alignment horizontal="center" vertical="center" wrapText="1"/>
    </xf>
    <xf numFmtId="0" fontId="7" fillId="0" borderId="0" xfId="0" applyFont="1" applyFill="1" applyAlignment="1">
      <alignment vertical="center" wrapText="1"/>
    </xf>
    <xf numFmtId="0" fontId="8" fillId="0" borderId="0" xfId="0" applyFont="1" applyFill="1" applyAlignment="1">
      <alignment vertical="center" wrapText="1"/>
    </xf>
    <xf numFmtId="0" fontId="8" fillId="0" borderId="0" xfId="0" applyFont="1" applyFill="1" applyAlignment="1">
      <alignment horizontal="center" vertical="center" wrapText="1"/>
    </xf>
    <xf numFmtId="14" fontId="9" fillId="0" borderId="17" xfId="0" applyNumberFormat="1" applyFont="1" applyFill="1" applyBorder="1" applyAlignment="1">
      <alignment horizontal="center" vertical="center" wrapText="1"/>
    </xf>
    <xf numFmtId="14" fontId="9" fillId="0" borderId="46" xfId="0" applyNumberFormat="1" applyFont="1" applyFill="1" applyBorder="1" applyAlignment="1">
      <alignment horizontal="center" vertical="center" wrapText="1"/>
    </xf>
    <xf numFmtId="14" fontId="9" fillId="0" borderId="2" xfId="0" applyNumberFormat="1" applyFont="1" applyFill="1" applyBorder="1" applyAlignment="1">
      <alignment horizontal="center" vertical="center" wrapText="1"/>
    </xf>
    <xf numFmtId="14" fontId="9" fillId="0" borderId="55" xfId="0" applyNumberFormat="1" applyFont="1" applyFill="1" applyBorder="1" applyAlignment="1">
      <alignment horizontal="center" vertical="center" wrapText="1"/>
    </xf>
    <xf numFmtId="14" fontId="9" fillId="0" borderId="47" xfId="0" applyNumberFormat="1" applyFont="1" applyFill="1" applyBorder="1" applyAlignment="1">
      <alignment horizontal="center" vertical="center" wrapText="1"/>
    </xf>
    <xf numFmtId="0" fontId="5" fillId="0" borderId="48" xfId="0" applyFont="1" applyFill="1" applyBorder="1" applyAlignment="1">
      <alignment horizontal="left" vertical="center" wrapText="1"/>
    </xf>
    <xf numFmtId="164" fontId="5" fillId="0" borderId="5" xfId="0" applyNumberFormat="1" applyFont="1" applyFill="1" applyBorder="1" applyAlignment="1">
      <alignment horizontal="center" vertical="center" wrapText="1"/>
    </xf>
    <xf numFmtId="164" fontId="5" fillId="0" borderId="6" xfId="0" applyNumberFormat="1" applyFont="1" applyFill="1" applyBorder="1" applyAlignment="1">
      <alignment horizontal="center" vertical="center" wrapText="1"/>
    </xf>
    <xf numFmtId="164" fontId="5" fillId="0" borderId="48" xfId="0" applyNumberFormat="1" applyFont="1" applyFill="1" applyBorder="1" applyAlignment="1">
      <alignment horizontal="center" vertical="center" wrapText="1"/>
    </xf>
    <xf numFmtId="164" fontId="5" fillId="0" borderId="56" xfId="0" applyNumberFormat="1" applyFont="1" applyFill="1" applyBorder="1" applyAlignment="1">
      <alignment horizontal="center" vertical="center" wrapText="1"/>
    </xf>
    <xf numFmtId="164" fontId="5" fillId="0" borderId="49" xfId="0" applyNumberFormat="1" applyFont="1" applyFill="1" applyBorder="1" applyAlignment="1">
      <alignment horizontal="center" vertical="center" wrapText="1"/>
    </xf>
    <xf numFmtId="164" fontId="7" fillId="0" borderId="0" xfId="0" applyNumberFormat="1" applyFont="1" applyFill="1" applyAlignment="1">
      <alignment vertical="center" wrapText="1"/>
    </xf>
    <xf numFmtId="0" fontId="10" fillId="0" borderId="57" xfId="0" applyFont="1" applyFill="1" applyBorder="1" applyAlignment="1">
      <alignment vertical="center" wrapText="1"/>
    </xf>
    <xf numFmtId="164" fontId="10" fillId="0" borderId="58" xfId="29" applyNumberFormat="1" applyFont="1" applyFill="1" applyBorder="1" applyAlignment="1">
      <alignment horizontal="center" vertical="center" wrapText="1"/>
    </xf>
    <xf numFmtId="164" fontId="10" fillId="0" borderId="51" xfId="29" applyNumberFormat="1" applyFont="1" applyFill="1" applyBorder="1" applyAlignment="1">
      <alignment horizontal="center" vertical="center" wrapText="1"/>
    </xf>
    <xf numFmtId="164" fontId="10" fillId="0" borderId="57" xfId="29" applyNumberFormat="1" applyFont="1" applyFill="1" applyBorder="1" applyAlignment="1">
      <alignment horizontal="center" vertical="center" wrapText="1"/>
    </xf>
    <xf numFmtId="164" fontId="10" fillId="0" borderId="59" xfId="29" applyNumberFormat="1" applyFont="1" applyFill="1" applyBorder="1" applyAlignment="1">
      <alignment horizontal="center" vertical="center" wrapText="1"/>
    </xf>
    <xf numFmtId="164" fontId="10" fillId="0" borderId="60" xfId="29" applyNumberFormat="1" applyFont="1" applyFill="1" applyBorder="1" applyAlignment="1">
      <alignment horizontal="center" vertical="center" wrapText="1"/>
    </xf>
    <xf numFmtId="0" fontId="10" fillId="0" borderId="50" xfId="0" applyFont="1" applyFill="1" applyBorder="1" applyAlignment="1">
      <alignment vertical="center" wrapText="1"/>
    </xf>
    <xf numFmtId="164" fontId="10" fillId="0" borderId="9" xfId="29" applyNumberFormat="1" applyFont="1" applyFill="1" applyBorder="1" applyAlignment="1">
      <alignment horizontal="center" vertical="center" wrapText="1"/>
    </xf>
    <xf numFmtId="164" fontId="10" fillId="0" borderId="10" xfId="29" applyNumberFormat="1" applyFont="1" applyFill="1" applyBorder="1" applyAlignment="1">
      <alignment horizontal="center" vertical="center" wrapText="1"/>
    </xf>
    <xf numFmtId="164" fontId="10" fillId="0" borderId="50" xfId="29" applyNumberFormat="1" applyFont="1" applyFill="1" applyBorder="1" applyAlignment="1">
      <alignment horizontal="center" vertical="center" wrapText="1"/>
    </xf>
    <xf numFmtId="164" fontId="10" fillId="0" borderId="61" xfId="29" applyNumberFormat="1" applyFont="1" applyFill="1" applyBorder="1" applyAlignment="1">
      <alignment horizontal="center" vertical="center" wrapText="1"/>
    </xf>
    <xf numFmtId="164" fontId="10" fillId="0" borderId="52" xfId="29" applyNumberFormat="1" applyFont="1" applyFill="1" applyBorder="1" applyAlignment="1">
      <alignment horizontal="center" vertical="center" wrapText="1"/>
    </xf>
    <xf numFmtId="0" fontId="10" fillId="0" borderId="53" xfId="0" applyFont="1" applyFill="1" applyBorder="1" applyAlignment="1">
      <alignment vertical="center" wrapText="1"/>
    </xf>
    <xf numFmtId="164" fontId="10" fillId="0" borderId="13" xfId="29" applyNumberFormat="1" applyFont="1" applyFill="1" applyBorder="1" applyAlignment="1">
      <alignment horizontal="center" vertical="center" wrapText="1"/>
    </xf>
    <xf numFmtId="164" fontId="10" fillId="0" borderId="14" xfId="29" applyNumberFormat="1" applyFont="1" applyFill="1" applyBorder="1" applyAlignment="1">
      <alignment horizontal="center" vertical="center" wrapText="1"/>
    </xf>
    <xf numFmtId="164" fontId="10" fillId="0" borderId="53" xfId="29" applyNumberFormat="1" applyFont="1" applyFill="1" applyBorder="1" applyAlignment="1">
      <alignment horizontal="center" vertical="center" wrapText="1"/>
    </xf>
    <xf numFmtId="164" fontId="10" fillId="0" borderId="62" xfId="29" applyNumberFormat="1" applyFont="1" applyFill="1" applyBorder="1" applyAlignment="1">
      <alignment horizontal="center" vertical="center" wrapText="1"/>
    </xf>
    <xf numFmtId="164" fontId="10" fillId="0" borderId="54" xfId="29" applyNumberFormat="1" applyFont="1" applyFill="1" applyBorder="1" applyAlignment="1">
      <alignment horizontal="center" vertical="center" wrapText="1"/>
    </xf>
    <xf numFmtId="164" fontId="7" fillId="0" borderId="0" xfId="22" applyNumberFormat="1" applyFont="1" applyFill="1" applyAlignment="1">
      <alignment vertical="center" wrapText="1"/>
    </xf>
    <xf numFmtId="0" fontId="38" fillId="0" borderId="0" xfId="0" applyFont="1" applyAlignment="1">
      <alignment horizontal="right"/>
    </xf>
    <xf numFmtId="14" fontId="2" fillId="4" borderId="63" xfId="0" applyNumberFormat="1" applyFont="1" applyFill="1" applyBorder="1" applyAlignment="1">
      <alignment horizontal="center" vertical="center" wrapText="1"/>
    </xf>
    <xf numFmtId="14" fontId="2" fillId="4" borderId="2" xfId="0" applyNumberFormat="1" applyFont="1" applyFill="1" applyBorder="1" applyAlignment="1">
      <alignment horizontal="center" vertical="center" wrapText="1"/>
    </xf>
    <xf numFmtId="14" fontId="2" fillId="4" borderId="64" xfId="0" applyNumberFormat="1" applyFont="1" applyFill="1" applyBorder="1" applyAlignment="1">
      <alignment horizontal="center" vertical="center" wrapText="1"/>
    </xf>
    <xf numFmtId="14" fontId="2" fillId="4" borderId="65" xfId="0" applyNumberFormat="1" applyFont="1" applyFill="1" applyBorder="1" applyAlignment="1">
      <alignment horizontal="center" vertical="center" wrapText="1"/>
    </xf>
    <xf numFmtId="0" fontId="5" fillId="5" borderId="7" xfId="0" applyFont="1" applyFill="1" applyBorder="1" applyAlignment="1">
      <alignment vertical="center" wrapText="1"/>
    </xf>
    <xf numFmtId="164" fontId="5" fillId="4" borderId="66" xfId="0" applyNumberFormat="1" applyFont="1" applyFill="1" applyBorder="1" applyAlignment="1">
      <alignment horizontal="center" vertical="center" wrapText="1"/>
    </xf>
    <xf numFmtId="164" fontId="5" fillId="4" borderId="7" xfId="0" applyNumberFormat="1" applyFont="1" applyFill="1" applyBorder="1" applyAlignment="1">
      <alignment horizontal="center" vertical="center" wrapText="1"/>
    </xf>
    <xf numFmtId="164" fontId="5" fillId="4" borderId="48" xfId="0" applyNumberFormat="1" applyFont="1" applyFill="1" applyBorder="1" applyAlignment="1">
      <alignment horizontal="center" vertical="center" wrapText="1"/>
    </xf>
    <xf numFmtId="164" fontId="40" fillId="0" borderId="0" xfId="0" applyNumberFormat="1" applyFont="1"/>
    <xf numFmtId="0" fontId="5" fillId="5" borderId="11" xfId="0" applyFont="1" applyFill="1" applyBorder="1" applyAlignment="1">
      <alignment vertical="center" wrapText="1"/>
    </xf>
    <xf numFmtId="164" fontId="5" fillId="4" borderId="67" xfId="0" applyNumberFormat="1" applyFont="1" applyFill="1" applyBorder="1" applyAlignment="1">
      <alignment horizontal="center" vertical="center" wrapText="1"/>
    </xf>
    <xf numFmtId="164" fontId="5" fillId="4" borderId="11" xfId="0" applyNumberFormat="1" applyFont="1" applyFill="1" applyBorder="1" applyAlignment="1">
      <alignment horizontal="center" vertical="center" wrapText="1"/>
    </xf>
    <xf numFmtId="164" fontId="5" fillId="4" borderId="50" xfId="0" applyNumberFormat="1" applyFont="1" applyFill="1" applyBorder="1" applyAlignment="1">
      <alignment horizontal="center" vertical="center" wrapText="1"/>
    </xf>
    <xf numFmtId="164" fontId="5" fillId="4" borderId="58" xfId="0" applyNumberFormat="1" applyFont="1" applyFill="1" applyBorder="1" applyAlignment="1">
      <alignment horizontal="center" vertical="center" wrapText="1"/>
    </xf>
    <xf numFmtId="164" fontId="5" fillId="4" borderId="9" xfId="0" applyNumberFormat="1" applyFont="1" applyFill="1" applyBorder="1" applyAlignment="1">
      <alignment horizontal="center" vertical="center" wrapText="1"/>
    </xf>
    <xf numFmtId="0" fontId="5" fillId="5" borderId="68" xfId="0" applyFont="1" applyFill="1" applyBorder="1" applyAlignment="1">
      <alignment vertical="center" wrapText="1"/>
    </xf>
    <xf numFmtId="164" fontId="5" fillId="4" borderId="69" xfId="0" applyNumberFormat="1" applyFont="1" applyFill="1" applyBorder="1" applyAlignment="1">
      <alignment horizontal="center" vertical="center" wrapText="1"/>
    </xf>
    <xf numFmtId="164" fontId="5" fillId="4" borderId="68" xfId="0" applyNumberFormat="1" applyFont="1" applyFill="1" applyBorder="1" applyAlignment="1">
      <alignment horizontal="center" vertical="center" wrapText="1"/>
    </xf>
    <xf numFmtId="164" fontId="5" fillId="4" borderId="57" xfId="0" applyNumberFormat="1" applyFont="1" applyFill="1" applyBorder="1" applyAlignment="1">
      <alignment horizontal="center" vertical="center" wrapText="1"/>
    </xf>
    <xf numFmtId="0" fontId="5" fillId="5" borderId="15" xfId="0" applyFont="1" applyFill="1" applyBorder="1" applyAlignment="1">
      <alignment vertical="center" wrapText="1"/>
    </xf>
    <xf numFmtId="164" fontId="5" fillId="4" borderId="13" xfId="0" applyNumberFormat="1" applyFont="1" applyFill="1" applyBorder="1" applyAlignment="1">
      <alignment horizontal="center" vertical="center" wrapText="1"/>
    </xf>
    <xf numFmtId="164" fontId="5" fillId="4" borderId="14" xfId="0" applyNumberFormat="1" applyFont="1" applyFill="1" applyBorder="1" applyAlignment="1">
      <alignment horizontal="center" vertical="center" wrapText="1"/>
    </xf>
    <xf numFmtId="164" fontId="5" fillId="4" borderId="15" xfId="0" applyNumberFormat="1" applyFont="1" applyFill="1" applyBorder="1" applyAlignment="1">
      <alignment horizontal="center" vertical="center" wrapText="1"/>
    </xf>
    <xf numFmtId="164" fontId="5" fillId="4" borderId="53" xfId="0" applyNumberFormat="1" applyFont="1" applyFill="1" applyBorder="1" applyAlignment="1">
      <alignment horizontal="center" vertical="center" wrapText="1"/>
    </xf>
    <xf numFmtId="0" fontId="38" fillId="0" borderId="0" xfId="0" quotePrefix="1" applyFont="1" applyAlignment="1">
      <alignment horizontal="center" vertical="center" wrapText="1"/>
    </xf>
    <xf numFmtId="0" fontId="37" fillId="0" borderId="0" xfId="0" applyFont="1" applyAlignment="1">
      <alignment wrapText="1"/>
    </xf>
    <xf numFmtId="0" fontId="37" fillId="0" borderId="0" xfId="0" applyFont="1" applyAlignment="1">
      <alignment horizontal="left" wrapText="1"/>
    </xf>
    <xf numFmtId="164" fontId="40" fillId="0" borderId="0" xfId="22" applyNumberFormat="1" applyFont="1"/>
    <xf numFmtId="0" fontId="2" fillId="5" borderId="46" xfId="0" applyFont="1" applyFill="1" applyBorder="1" applyAlignment="1">
      <alignment horizontal="center" vertical="center" wrapText="1"/>
    </xf>
    <xf numFmtId="0" fontId="2" fillId="5" borderId="16" xfId="0" applyFont="1" applyFill="1" applyBorder="1" applyAlignment="1">
      <alignment horizontal="center" vertical="center" wrapText="1"/>
    </xf>
    <xf numFmtId="0" fontId="2" fillId="5" borderId="17" xfId="0" applyFont="1" applyFill="1" applyBorder="1" applyAlignment="1">
      <alignment horizontal="center" vertical="center" wrapText="1"/>
    </xf>
    <xf numFmtId="0" fontId="2" fillId="5" borderId="2" xfId="0" applyFont="1" applyFill="1" applyBorder="1" applyAlignment="1">
      <alignment horizontal="center" vertical="center" wrapText="1"/>
    </xf>
    <xf numFmtId="14" fontId="2" fillId="4" borderId="70" xfId="0" applyNumberFormat="1" applyFont="1" applyFill="1" applyBorder="1" applyAlignment="1">
      <alignment horizontal="center" vertical="center" wrapText="1"/>
    </xf>
    <xf numFmtId="164" fontId="5" fillId="4" borderId="71" xfId="29" applyNumberFormat="1" applyFont="1" applyFill="1" applyBorder="1" applyAlignment="1">
      <alignment horizontal="center" vertical="center" wrapText="1"/>
    </xf>
    <xf numFmtId="164" fontId="5" fillId="4" borderId="72" xfId="29" applyNumberFormat="1" applyFont="1" applyFill="1" applyBorder="1" applyAlignment="1">
      <alignment horizontal="center" vertical="center" wrapText="1"/>
    </xf>
    <xf numFmtId="164" fontId="5" fillId="4" borderId="0" xfId="29" applyNumberFormat="1" applyFont="1" applyFill="1" applyBorder="1" applyAlignment="1">
      <alignment horizontal="center" vertical="center" wrapText="1"/>
    </xf>
    <xf numFmtId="14" fontId="2" fillId="4" borderId="31" xfId="0" applyNumberFormat="1" applyFont="1" applyFill="1" applyBorder="1" applyAlignment="1">
      <alignment horizontal="center" vertical="center" wrapText="1"/>
    </xf>
    <xf numFmtId="164" fontId="5" fillId="0" borderId="73" xfId="29" applyNumberFormat="1" applyFont="1" applyFill="1" applyBorder="1" applyAlignment="1">
      <alignment horizontal="center" vertical="center" wrapText="1"/>
    </xf>
    <xf numFmtId="164" fontId="5" fillId="0" borderId="14" xfId="29" applyNumberFormat="1" applyFont="1" applyFill="1" applyBorder="1" applyAlignment="1">
      <alignment horizontal="center" vertical="center" wrapText="1"/>
    </xf>
    <xf numFmtId="164" fontId="5" fillId="4" borderId="53" xfId="29" applyNumberFormat="1" applyFont="1" applyFill="1" applyBorder="1" applyAlignment="1">
      <alignment horizontal="center" vertical="center" wrapText="1"/>
    </xf>
    <xf numFmtId="164" fontId="5" fillId="4" borderId="14" xfId="29" applyNumberFormat="1" applyFont="1" applyFill="1" applyBorder="1" applyAlignment="1">
      <alignment horizontal="center" vertical="center" wrapText="1"/>
    </xf>
    <xf numFmtId="14" fontId="2" fillId="4" borderId="74" xfId="0" applyNumberFormat="1" applyFont="1" applyFill="1" applyBorder="1" applyAlignment="1">
      <alignment horizontal="center" vertical="center" wrapText="1"/>
    </xf>
    <xf numFmtId="164" fontId="5" fillId="4" borderId="63" xfId="29" applyNumberFormat="1" applyFont="1" applyFill="1" applyBorder="1" applyAlignment="1">
      <alignment horizontal="center" vertical="center" wrapText="1"/>
    </xf>
    <xf numFmtId="164" fontId="5" fillId="4" borderId="64" xfId="29" applyNumberFormat="1" applyFont="1" applyFill="1" applyBorder="1" applyAlignment="1">
      <alignment horizontal="center" vertical="center" wrapText="1"/>
    </xf>
    <xf numFmtId="164" fontId="5" fillId="4" borderId="65" xfId="29" applyNumberFormat="1" applyFont="1" applyFill="1" applyBorder="1" applyAlignment="1">
      <alignment horizontal="center" vertical="center" wrapText="1"/>
    </xf>
    <xf numFmtId="164" fontId="5" fillId="4" borderId="13" xfId="29" applyNumberFormat="1" applyFont="1" applyFill="1" applyBorder="1" applyAlignment="1">
      <alignment horizontal="center" vertical="center" wrapText="1"/>
    </xf>
    <xf numFmtId="0" fontId="40" fillId="9" borderId="0" xfId="0" applyFont="1" applyFill="1"/>
    <xf numFmtId="0" fontId="2" fillId="5" borderId="75" xfId="0" applyFont="1" applyFill="1" applyBorder="1" applyAlignment="1">
      <alignment horizontal="center" vertical="center" wrapText="1"/>
    </xf>
    <xf numFmtId="0" fontId="2" fillId="5" borderId="76" xfId="0" applyFont="1" applyFill="1" applyBorder="1" applyAlignment="1">
      <alignment horizontal="center" vertical="center" wrapText="1"/>
    </xf>
    <xf numFmtId="0" fontId="2" fillId="5" borderId="77" xfId="0" applyFont="1" applyFill="1" applyBorder="1" applyAlignment="1">
      <alignment horizontal="center" vertical="center" wrapText="1"/>
    </xf>
    <xf numFmtId="0" fontId="2" fillId="5" borderId="78" xfId="0" applyFont="1" applyFill="1" applyBorder="1" applyAlignment="1">
      <alignment horizontal="center" vertical="center" wrapText="1"/>
    </xf>
    <xf numFmtId="0" fontId="2" fillId="5" borderId="79" xfId="0" applyFont="1" applyFill="1" applyBorder="1" applyAlignment="1">
      <alignment horizontal="center" vertical="center" wrapText="1"/>
    </xf>
    <xf numFmtId="164" fontId="5" fillId="4" borderId="80" xfId="29" applyNumberFormat="1" applyFont="1" applyFill="1" applyBorder="1" applyAlignment="1">
      <alignment horizontal="center" vertical="center" wrapText="1"/>
    </xf>
    <xf numFmtId="164" fontId="5" fillId="4" borderId="81" xfId="22" applyNumberFormat="1" applyFont="1" applyFill="1" applyBorder="1" applyAlignment="1">
      <alignment horizontal="center" vertical="center" wrapText="1"/>
    </xf>
    <xf numFmtId="14" fontId="2" fillId="4" borderId="8" xfId="0" applyNumberFormat="1" applyFont="1" applyFill="1" applyBorder="1" applyAlignment="1">
      <alignment horizontal="center" vertical="center" wrapText="1"/>
    </xf>
    <xf numFmtId="164" fontId="5" fillId="4" borderId="9" xfId="29" applyNumberFormat="1" applyFont="1" applyFill="1" applyBorder="1" applyAlignment="1">
      <alignment horizontal="center" vertical="center" wrapText="1"/>
    </xf>
    <xf numFmtId="164" fontId="5" fillId="4" borderId="10" xfId="29" applyNumberFormat="1" applyFont="1" applyFill="1" applyBorder="1" applyAlignment="1">
      <alignment horizontal="center" vertical="center" wrapText="1"/>
    </xf>
    <xf numFmtId="164" fontId="5" fillId="4" borderId="50" xfId="29" applyNumberFormat="1" applyFont="1" applyFill="1" applyBorder="1" applyAlignment="1">
      <alignment horizontal="center" vertical="center" wrapText="1"/>
    </xf>
    <xf numFmtId="164" fontId="5" fillId="4" borderId="52" xfId="22" applyNumberFormat="1" applyFont="1" applyFill="1" applyBorder="1" applyAlignment="1">
      <alignment horizontal="center" vertical="center" wrapText="1"/>
    </xf>
    <xf numFmtId="164" fontId="5" fillId="0" borderId="67" xfId="29" applyNumberFormat="1" applyFont="1" applyFill="1" applyBorder="1" applyAlignment="1">
      <alignment horizontal="center" vertical="center" wrapText="1"/>
    </xf>
    <xf numFmtId="164" fontId="5" fillId="0" borderId="54" xfId="29" applyNumberFormat="1" applyFont="1" applyFill="1" applyBorder="1" applyAlignment="1">
      <alignment horizontal="center" vertical="center" wrapText="1"/>
    </xf>
    <xf numFmtId="164" fontId="5" fillId="4" borderId="54" xfId="22" applyNumberFormat="1" applyFont="1" applyFill="1" applyBorder="1" applyAlignment="1">
      <alignment horizontal="center" vertical="center" wrapText="1"/>
    </xf>
    <xf numFmtId="164" fontId="5" fillId="4" borderId="80" xfId="22" applyNumberFormat="1" applyFont="1" applyFill="1" applyBorder="1" applyAlignment="1">
      <alignment horizontal="center" vertical="center" wrapText="1"/>
    </xf>
    <xf numFmtId="14" fontId="2" fillId="4" borderId="82" xfId="0" applyNumberFormat="1" applyFont="1" applyFill="1" applyBorder="1" applyAlignment="1">
      <alignment horizontal="center" vertical="center" wrapText="1"/>
    </xf>
    <xf numFmtId="164" fontId="5" fillId="4" borderId="83" xfId="29" applyNumberFormat="1" applyFont="1" applyFill="1" applyBorder="1" applyAlignment="1">
      <alignment horizontal="center" vertical="center" wrapText="1"/>
    </xf>
    <xf numFmtId="164" fontId="5" fillId="4" borderId="84" xfId="29" applyNumberFormat="1" applyFont="1" applyFill="1" applyBorder="1" applyAlignment="1">
      <alignment horizontal="center" vertical="center" wrapText="1"/>
    </xf>
    <xf numFmtId="164" fontId="5" fillId="4" borderId="85" xfId="29" applyNumberFormat="1" applyFont="1" applyFill="1" applyBorder="1" applyAlignment="1">
      <alignment horizontal="center" vertical="center" wrapText="1"/>
    </xf>
    <xf numFmtId="164" fontId="3" fillId="4" borderId="85" xfId="22" applyNumberFormat="1" applyFont="1" applyFill="1" applyBorder="1" applyAlignment="1">
      <alignment horizontal="center" vertical="center" wrapText="1"/>
    </xf>
    <xf numFmtId="164" fontId="5" fillId="4" borderId="81" xfId="29" applyNumberFormat="1" applyFont="1" applyFill="1" applyBorder="1" applyAlignment="1">
      <alignment horizontal="center" vertical="center" wrapText="1"/>
    </xf>
    <xf numFmtId="164" fontId="3" fillId="4" borderId="81" xfId="22" applyNumberFormat="1" applyFont="1" applyFill="1" applyBorder="1" applyAlignment="1">
      <alignment horizontal="center" vertical="center" wrapText="1"/>
    </xf>
    <xf numFmtId="164" fontId="3" fillId="4" borderId="52" xfId="22" applyNumberFormat="1" applyFont="1" applyFill="1" applyBorder="1" applyAlignment="1">
      <alignment horizontal="center" vertical="center" wrapText="1"/>
    </xf>
    <xf numFmtId="164" fontId="5" fillId="4" borderId="67" xfId="29" applyNumberFormat="1" applyFont="1" applyFill="1" applyBorder="1" applyAlignment="1">
      <alignment horizontal="center" vertical="center" wrapText="1"/>
    </xf>
    <xf numFmtId="0" fontId="40" fillId="0" borderId="0" xfId="0" applyFont="1" applyAlignment="1">
      <alignment vertical="center"/>
    </xf>
    <xf numFmtId="0" fontId="37" fillId="0" borderId="0" xfId="0" applyFont="1" applyAlignment="1">
      <alignment horizontal="center" vertical="center"/>
    </xf>
    <xf numFmtId="3" fontId="37" fillId="0" borderId="0" xfId="0" applyNumberFormat="1" applyFont="1" applyAlignment="1">
      <alignment horizontal="center" vertical="center"/>
    </xf>
    <xf numFmtId="164" fontId="37" fillId="0" borderId="0" xfId="22" applyNumberFormat="1" applyFont="1" applyAlignment="1">
      <alignment horizontal="center" vertical="center"/>
    </xf>
    <xf numFmtId="0" fontId="3" fillId="0" borderId="28" xfId="0" applyFont="1" applyBorder="1" applyAlignment="1">
      <alignment horizontal="center" vertical="center" wrapText="1"/>
    </xf>
    <xf numFmtId="3" fontId="3" fillId="0" borderId="28" xfId="0" applyNumberFormat="1" applyFont="1" applyBorder="1" applyAlignment="1">
      <alignment horizontal="center" vertical="center" wrapText="1"/>
    </xf>
    <xf numFmtId="0" fontId="4" fillId="0" borderId="28" xfId="0" applyFont="1" applyBorder="1" applyAlignment="1">
      <alignment horizontal="center" vertical="center" wrapText="1"/>
    </xf>
    <xf numFmtId="3" fontId="4" fillId="0" borderId="28" xfId="0" applyNumberFormat="1" applyFont="1" applyBorder="1" applyAlignment="1">
      <alignment horizontal="center" vertical="center" wrapText="1"/>
    </xf>
    <xf numFmtId="3" fontId="37" fillId="0" borderId="0" xfId="22" applyNumberFormat="1" applyFont="1" applyAlignment="1">
      <alignment horizontal="center" vertical="center"/>
    </xf>
    <xf numFmtId="3" fontId="40" fillId="0" borderId="0" xfId="0" applyNumberFormat="1" applyFont="1" applyAlignment="1">
      <alignment vertical="center"/>
    </xf>
    <xf numFmtId="164" fontId="40" fillId="0" borderId="0" xfId="22" applyNumberFormat="1" applyFont="1" applyAlignment="1">
      <alignment vertical="center"/>
    </xf>
    <xf numFmtId="0" fontId="5" fillId="0" borderId="0" xfId="21" applyFont="1"/>
    <xf numFmtId="0" fontId="2" fillId="0" borderId="0" xfId="21" applyFont="1" applyAlignment="1">
      <alignment horizontal="right"/>
    </xf>
    <xf numFmtId="0" fontId="2" fillId="0" borderId="17" xfId="21" applyFont="1" applyBorder="1" applyAlignment="1">
      <alignment horizontal="center" vertical="center" wrapText="1"/>
    </xf>
    <xf numFmtId="0" fontId="2" fillId="0" borderId="63" xfId="21" applyFont="1" applyBorder="1" applyAlignment="1">
      <alignment horizontal="center" vertical="center" wrapText="1"/>
    </xf>
    <xf numFmtId="0" fontId="2" fillId="0" borderId="81" xfId="21" applyFont="1" applyBorder="1" applyAlignment="1">
      <alignment horizontal="center" vertical="center" wrapText="1"/>
    </xf>
    <xf numFmtId="0" fontId="2" fillId="0" borderId="55" xfId="21" applyFont="1" applyBorder="1" applyAlignment="1">
      <alignment horizontal="center" vertical="center" wrapText="1"/>
    </xf>
    <xf numFmtId="0" fontId="5" fillId="0" borderId="22" xfId="21" applyFont="1" applyBorder="1" applyAlignment="1">
      <alignment vertical="center"/>
    </xf>
    <xf numFmtId="3" fontId="5" fillId="0" borderId="66" xfId="21" applyNumberFormat="1" applyFont="1" applyBorder="1" applyAlignment="1">
      <alignment horizontal="center" vertical="center"/>
    </xf>
    <xf numFmtId="164" fontId="5" fillId="0" borderId="56" xfId="28" applyNumberFormat="1" applyFont="1" applyBorder="1" applyAlignment="1">
      <alignment horizontal="center" vertical="center"/>
    </xf>
    <xf numFmtId="164" fontId="5" fillId="0" borderId="0" xfId="22" applyNumberFormat="1" applyFont="1" applyAlignment="1">
      <alignment horizontal="center" vertical="center"/>
    </xf>
    <xf numFmtId="0" fontId="5" fillId="0" borderId="4" xfId="21" applyFont="1" applyBorder="1" applyAlignment="1">
      <alignment horizontal="left" vertical="center" wrapText="1"/>
    </xf>
    <xf numFmtId="3" fontId="5" fillId="0" borderId="67" xfId="21" applyNumberFormat="1" applyFont="1" applyBorder="1" applyAlignment="1">
      <alignment horizontal="center" vertical="center" wrapText="1"/>
    </xf>
    <xf numFmtId="164" fontId="5" fillId="0" borderId="61" xfId="28" applyNumberFormat="1" applyFont="1" applyBorder="1" applyAlignment="1">
      <alignment horizontal="center" vertical="center"/>
    </xf>
    <xf numFmtId="0" fontId="5" fillId="0" borderId="8" xfId="21" applyFont="1" applyBorder="1" applyAlignment="1">
      <alignment horizontal="left" vertical="center" wrapText="1"/>
    </xf>
    <xf numFmtId="0" fontId="5" fillId="0" borderId="12" xfId="21" applyFont="1" applyBorder="1" applyAlignment="1">
      <alignment horizontal="left" vertical="center" wrapText="1"/>
    </xf>
    <xf numFmtId="3" fontId="5" fillId="0" borderId="86" xfId="21" applyNumberFormat="1" applyFont="1" applyBorder="1" applyAlignment="1">
      <alignment horizontal="center" vertical="center" wrapText="1"/>
    </xf>
    <xf numFmtId="164" fontId="5" fillId="0" borderId="87" xfId="28" applyNumberFormat="1" applyFont="1" applyBorder="1" applyAlignment="1">
      <alignment horizontal="center" vertical="center"/>
    </xf>
    <xf numFmtId="0" fontId="5" fillId="0" borderId="31" xfId="21" applyFont="1" applyBorder="1" applyAlignment="1">
      <alignment horizontal="left" vertical="center" wrapText="1"/>
    </xf>
    <xf numFmtId="3" fontId="5" fillId="0" borderId="73" xfId="21" applyNumberFormat="1" applyFont="1" applyBorder="1" applyAlignment="1">
      <alignment horizontal="center" vertical="center" wrapText="1"/>
    </xf>
    <xf numFmtId="164" fontId="5" fillId="0" borderId="62" xfId="28" applyNumberFormat="1" applyFont="1" applyBorder="1" applyAlignment="1">
      <alignment horizontal="center" vertical="center"/>
    </xf>
    <xf numFmtId="3" fontId="5" fillId="0" borderId="0" xfId="21" applyNumberFormat="1" applyFont="1"/>
    <xf numFmtId="37" fontId="5" fillId="0" borderId="0" xfId="21" applyNumberFormat="1" applyFont="1"/>
    <xf numFmtId="164" fontId="5" fillId="0" borderId="0" xfId="23" applyNumberFormat="1" applyFont="1"/>
    <xf numFmtId="0" fontId="5" fillId="0" borderId="0" xfId="21" applyFont="1" applyFill="1"/>
    <xf numFmtId="0" fontId="40" fillId="0" borderId="0" xfId="7" applyFont="1" applyFill="1"/>
    <xf numFmtId="0" fontId="0" fillId="0" borderId="0" xfId="0" applyFill="1"/>
    <xf numFmtId="0" fontId="2" fillId="0" borderId="88" xfId="7" applyFont="1" applyFill="1" applyBorder="1" applyAlignment="1">
      <alignment horizontal="center" vertical="center" wrapText="1"/>
    </xf>
    <xf numFmtId="0" fontId="2" fillId="0" borderId="2" xfId="7" applyFont="1" applyFill="1" applyBorder="1" applyAlignment="1">
      <alignment horizontal="center" vertical="center" wrapText="1"/>
    </xf>
    <xf numFmtId="0" fontId="2" fillId="0" borderId="47" xfId="7" applyFont="1" applyFill="1" applyBorder="1" applyAlignment="1">
      <alignment horizontal="center" vertical="center" wrapText="1"/>
    </xf>
    <xf numFmtId="0" fontId="2" fillId="0" borderId="55" xfId="7" applyFont="1" applyFill="1" applyBorder="1" applyAlignment="1">
      <alignment horizontal="center" vertical="center" wrapText="1"/>
    </xf>
    <xf numFmtId="0" fontId="3" fillId="0" borderId="56" xfId="7" applyFont="1" applyFill="1" applyBorder="1" applyAlignment="1">
      <alignment horizontal="left" vertical="center" wrapText="1"/>
    </xf>
    <xf numFmtId="164" fontId="3" fillId="0" borderId="5" xfId="7" applyNumberFormat="1" applyFont="1" applyFill="1" applyBorder="1" applyAlignment="1">
      <alignment horizontal="center" vertical="center"/>
    </xf>
    <xf numFmtId="164" fontId="3" fillId="0" borderId="7" xfId="7" applyNumberFormat="1" applyFont="1" applyFill="1" applyBorder="1" applyAlignment="1">
      <alignment horizontal="center" vertical="center"/>
    </xf>
    <xf numFmtId="10" fontId="40" fillId="0" borderId="0" xfId="22" applyNumberFormat="1" applyFont="1" applyFill="1"/>
    <xf numFmtId="0" fontId="3" fillId="0" borderId="61" xfId="7" applyFont="1" applyFill="1" applyBorder="1" applyAlignment="1">
      <alignment horizontal="left" vertical="center" wrapText="1"/>
    </xf>
    <xf numFmtId="164" fontId="3" fillId="0" borderId="9" xfId="7" applyNumberFormat="1" applyFont="1" applyFill="1" applyBorder="1" applyAlignment="1">
      <alignment horizontal="center" vertical="center"/>
    </xf>
    <xf numFmtId="164" fontId="3" fillId="0" borderId="10" xfId="7" applyNumberFormat="1" applyFont="1" applyFill="1" applyBorder="1" applyAlignment="1">
      <alignment horizontal="center" vertical="center"/>
    </xf>
    <xf numFmtId="164" fontId="3" fillId="0" borderId="11" xfId="7" applyNumberFormat="1" applyFont="1" applyFill="1" applyBorder="1" applyAlignment="1">
      <alignment horizontal="center" vertical="center"/>
    </xf>
    <xf numFmtId="0" fontId="3" fillId="0" borderId="62" xfId="7" applyFont="1" applyFill="1" applyBorder="1" applyAlignment="1">
      <alignment horizontal="left" vertical="center" wrapText="1"/>
    </xf>
    <xf numFmtId="164" fontId="3" fillId="0" borderId="13" xfId="7" applyNumberFormat="1" applyFont="1" applyFill="1" applyBorder="1" applyAlignment="1">
      <alignment horizontal="center" vertical="center"/>
    </xf>
    <xf numFmtId="164" fontId="3" fillId="0" borderId="14" xfId="7" applyNumberFormat="1" applyFont="1" applyFill="1" applyBorder="1" applyAlignment="1">
      <alignment horizontal="center" vertical="center"/>
    </xf>
    <xf numFmtId="164" fontId="3" fillId="0" borderId="15" xfId="7" applyNumberFormat="1" applyFont="1" applyFill="1" applyBorder="1" applyAlignment="1">
      <alignment horizontal="center" vertical="center"/>
    </xf>
    <xf numFmtId="164" fontId="3" fillId="0" borderId="6" xfId="7" applyNumberFormat="1" applyFont="1" applyFill="1" applyBorder="1" applyAlignment="1">
      <alignment horizontal="center" vertical="center"/>
    </xf>
    <xf numFmtId="164" fontId="40" fillId="0" borderId="0" xfId="7" applyNumberFormat="1" applyFont="1" applyFill="1"/>
    <xf numFmtId="164" fontId="3" fillId="0" borderId="89" xfId="7" applyNumberFormat="1" applyFont="1" applyFill="1" applyBorder="1" applyAlignment="1">
      <alignment horizontal="center" vertical="center"/>
    </xf>
    <xf numFmtId="164" fontId="3" fillId="0" borderId="90" xfId="7" applyNumberFormat="1" applyFont="1" applyFill="1" applyBorder="1" applyAlignment="1">
      <alignment horizontal="center" vertical="center"/>
    </xf>
    <xf numFmtId="164" fontId="3" fillId="0" borderId="91" xfId="7" applyNumberFormat="1" applyFont="1" applyFill="1" applyBorder="1" applyAlignment="1">
      <alignment horizontal="center" vertical="center"/>
    </xf>
    <xf numFmtId="0" fontId="9" fillId="0" borderId="17" xfId="17" applyFont="1" applyFill="1" applyBorder="1" applyAlignment="1">
      <alignment horizontal="center" vertical="center" wrapText="1"/>
    </xf>
    <xf numFmtId="0" fontId="9" fillId="0" borderId="2" xfId="17" applyFont="1" applyFill="1" applyBorder="1" applyAlignment="1">
      <alignment horizontal="center" vertical="center" wrapText="1"/>
    </xf>
    <xf numFmtId="0" fontId="9" fillId="0" borderId="46" xfId="17" applyFont="1" applyFill="1" applyBorder="1" applyAlignment="1">
      <alignment horizontal="center" vertical="center" wrapText="1"/>
    </xf>
    <xf numFmtId="0" fontId="9" fillId="0" borderId="18" xfId="17" applyFont="1" applyFill="1" applyBorder="1" applyAlignment="1">
      <alignment horizontal="center" vertical="center" wrapText="1"/>
    </xf>
    <xf numFmtId="0" fontId="12" fillId="0" borderId="0" xfId="0" applyFont="1" applyFill="1" applyAlignment="1">
      <alignment horizontal="right" vertical="center" wrapText="1"/>
    </xf>
    <xf numFmtId="0" fontId="10" fillId="0" borderId="0" xfId="14" applyFont="1"/>
    <xf numFmtId="0" fontId="10" fillId="0" borderId="0" xfId="14" applyFont="1" applyFill="1"/>
    <xf numFmtId="0" fontId="10" fillId="0" borderId="0" xfId="14" applyFont="1" applyBorder="1"/>
    <xf numFmtId="0" fontId="10" fillId="0" borderId="0" xfId="14" applyFont="1" applyFill="1" applyBorder="1" applyAlignment="1">
      <alignment wrapText="1"/>
    </xf>
    <xf numFmtId="0" fontId="10" fillId="0" borderId="0" xfId="14" applyFont="1" applyFill="1" applyAlignment="1">
      <alignment wrapText="1"/>
    </xf>
    <xf numFmtId="164" fontId="16" fillId="0" borderId="0" xfId="25" applyNumberFormat="1" applyFont="1" applyFill="1" applyBorder="1" applyAlignment="1">
      <alignment horizontal="center" wrapText="1"/>
    </xf>
    <xf numFmtId="0" fontId="9" fillId="2" borderId="73" xfId="14" applyFont="1" applyFill="1" applyBorder="1" applyAlignment="1">
      <alignment horizontal="center" vertical="center" wrapText="1"/>
    </xf>
    <xf numFmtId="0" fontId="9" fillId="2" borderId="14" xfId="14" applyFont="1" applyFill="1" applyBorder="1" applyAlignment="1">
      <alignment horizontal="center" vertical="center" wrapText="1"/>
    </xf>
    <xf numFmtId="0" fontId="9" fillId="2" borderId="15" xfId="14" applyFont="1" applyFill="1" applyBorder="1" applyAlignment="1">
      <alignment horizontal="center" vertical="center" wrapText="1"/>
    </xf>
    <xf numFmtId="0" fontId="9" fillId="2" borderId="53" xfId="14" applyFont="1" applyFill="1" applyBorder="1" applyAlignment="1">
      <alignment horizontal="center" vertical="center" wrapText="1"/>
    </xf>
    <xf numFmtId="0" fontId="9" fillId="2" borderId="62" xfId="14" applyFont="1" applyFill="1" applyBorder="1" applyAlignment="1">
      <alignment horizontal="center" vertical="center" wrapText="1"/>
    </xf>
    <xf numFmtId="0" fontId="10" fillId="0" borderId="22" xfId="14" applyFont="1" applyBorder="1" applyAlignment="1">
      <alignment vertical="center" wrapText="1"/>
    </xf>
    <xf numFmtId="3" fontId="10" fillId="0" borderId="70" xfId="2" applyNumberFormat="1" applyFont="1" applyBorder="1" applyAlignment="1">
      <alignment horizontal="right" vertical="center" wrapText="1"/>
    </xf>
    <xf numFmtId="3" fontId="10" fillId="0" borderId="0" xfId="2" applyNumberFormat="1" applyFont="1" applyBorder="1" applyAlignment="1">
      <alignment horizontal="right" vertical="center" wrapText="1"/>
    </xf>
    <xf numFmtId="3" fontId="10" fillId="0" borderId="72" xfId="2" applyNumberFormat="1" applyFont="1" applyBorder="1" applyAlignment="1">
      <alignment horizontal="right" vertical="center" wrapText="1"/>
    </xf>
    <xf numFmtId="3" fontId="10" fillId="0" borderId="92" xfId="2" applyNumberFormat="1" applyFont="1" applyBorder="1" applyAlignment="1">
      <alignment horizontal="right" vertical="center" wrapText="1"/>
    </xf>
    <xf numFmtId="3" fontId="10" fillId="0" borderId="93" xfId="2" applyNumberFormat="1" applyFont="1" applyBorder="1" applyAlignment="1">
      <alignment horizontal="right" vertical="center" wrapText="1"/>
    </xf>
    <xf numFmtId="3" fontId="10" fillId="0" borderId="0" xfId="2" applyNumberFormat="1" applyFont="1" applyFill="1" applyBorder="1" applyAlignment="1">
      <alignment horizontal="right" vertical="center" wrapText="1"/>
    </xf>
    <xf numFmtId="3" fontId="10" fillId="0" borderId="69" xfId="2" applyNumberFormat="1" applyFont="1" applyBorder="1" applyAlignment="1">
      <alignment horizontal="right" vertical="center" wrapText="1"/>
    </xf>
    <xf numFmtId="3" fontId="10" fillId="0" borderId="59" xfId="2" applyNumberFormat="1" applyFont="1" applyBorder="1" applyAlignment="1">
      <alignment horizontal="right" vertical="center" wrapText="1"/>
    </xf>
    <xf numFmtId="0" fontId="10" fillId="0" borderId="8" xfId="14" applyFont="1" applyBorder="1" applyAlignment="1">
      <alignment vertical="center" wrapText="1"/>
    </xf>
    <xf numFmtId="3" fontId="10" fillId="0" borderId="8" xfId="2" applyNumberFormat="1" applyFont="1" applyBorder="1" applyAlignment="1">
      <alignment horizontal="right" vertical="center" wrapText="1"/>
    </xf>
    <xf numFmtId="3" fontId="10" fillId="0" borderId="50" xfId="2" applyNumberFormat="1" applyFont="1" applyBorder="1" applyAlignment="1">
      <alignment horizontal="right" vertical="center" wrapText="1"/>
    </xf>
    <xf numFmtId="3" fontId="10" fillId="0" borderId="10" xfId="2" applyNumberFormat="1" applyFont="1" applyBorder="1" applyAlignment="1">
      <alignment horizontal="right" vertical="center" wrapText="1"/>
    </xf>
    <xf numFmtId="3" fontId="10" fillId="0" borderId="67" xfId="2" applyNumberFormat="1" applyFont="1" applyBorder="1" applyAlignment="1">
      <alignment horizontal="right" vertical="center" wrapText="1"/>
    </xf>
    <xf numFmtId="3" fontId="10" fillId="0" borderId="94" xfId="2" applyNumberFormat="1" applyFont="1" applyBorder="1" applyAlignment="1">
      <alignment horizontal="right" vertical="center" wrapText="1"/>
    </xf>
    <xf numFmtId="3" fontId="10" fillId="0" borderId="50" xfId="2" applyNumberFormat="1" applyFont="1" applyFill="1" applyBorder="1" applyAlignment="1">
      <alignment horizontal="right" vertical="center" wrapText="1"/>
    </xf>
    <xf numFmtId="3" fontId="10" fillId="0" borderId="61" xfId="2" applyNumberFormat="1" applyFont="1" applyBorder="1" applyAlignment="1">
      <alignment horizontal="right" vertical="center" wrapText="1"/>
    </xf>
    <xf numFmtId="3" fontId="10" fillId="0" borderId="11" xfId="2" applyNumberFormat="1" applyFont="1" applyBorder="1" applyAlignment="1">
      <alignment horizontal="right" vertical="center" wrapText="1"/>
    </xf>
    <xf numFmtId="0" fontId="9" fillId="0" borderId="82" xfId="14" applyFont="1" applyBorder="1" applyAlignment="1">
      <alignment vertical="center" wrapText="1"/>
    </xf>
    <xf numFmtId="3" fontId="9" fillId="0" borderId="82" xfId="2" applyNumberFormat="1" applyFont="1" applyBorder="1" applyAlignment="1">
      <alignment horizontal="right" vertical="center" wrapText="1"/>
    </xf>
    <xf numFmtId="3" fontId="9" fillId="0" borderId="73" xfId="2" applyNumberFormat="1" applyFont="1" applyBorder="1" applyAlignment="1">
      <alignment horizontal="right" vertical="center" wrapText="1"/>
    </xf>
    <xf numFmtId="3" fontId="9" fillId="0" borderId="14" xfId="2" applyNumberFormat="1" applyFont="1" applyBorder="1" applyAlignment="1">
      <alignment horizontal="right" vertical="center" wrapText="1"/>
    </xf>
    <xf numFmtId="3" fontId="9" fillId="0" borderId="95" xfId="2" applyNumberFormat="1" applyFont="1" applyBorder="1" applyAlignment="1">
      <alignment horizontal="right" vertical="center" wrapText="1"/>
    </xf>
    <xf numFmtId="3" fontId="9" fillId="0" borderId="53" xfId="2" applyNumberFormat="1" applyFont="1" applyBorder="1" applyAlignment="1">
      <alignment horizontal="right" vertical="center" wrapText="1"/>
    </xf>
    <xf numFmtId="3" fontId="9" fillId="0" borderId="62" xfId="2" applyNumberFormat="1" applyFont="1" applyBorder="1" applyAlignment="1">
      <alignment horizontal="right" vertical="center" wrapText="1"/>
    </xf>
    <xf numFmtId="3" fontId="10" fillId="0" borderId="48" xfId="2" applyNumberFormat="1" applyFont="1" applyBorder="1" applyAlignment="1">
      <alignment horizontal="right" vertical="center" wrapText="1"/>
    </xf>
    <xf numFmtId="3" fontId="10" fillId="0" borderId="66" xfId="2" applyNumberFormat="1" applyFont="1" applyBorder="1" applyAlignment="1">
      <alignment horizontal="right" vertical="center" wrapText="1"/>
    </xf>
    <xf numFmtId="3" fontId="10" fillId="0" borderId="6" xfId="2" applyNumberFormat="1" applyFont="1" applyBorder="1" applyAlignment="1">
      <alignment horizontal="right" vertical="center" wrapText="1"/>
    </xf>
    <xf numFmtId="3" fontId="10" fillId="0" borderId="56" xfId="2" applyNumberFormat="1" applyFont="1" applyBorder="1" applyAlignment="1">
      <alignment horizontal="right" vertical="center" wrapText="1"/>
    </xf>
    <xf numFmtId="3" fontId="10" fillId="0" borderId="58" xfId="2" applyNumberFormat="1" applyFont="1" applyBorder="1" applyAlignment="1">
      <alignment horizontal="right" vertical="center" wrapText="1"/>
    </xf>
    <xf numFmtId="3" fontId="10" fillId="0" borderId="51" xfId="2" applyNumberFormat="1" applyFont="1" applyBorder="1" applyAlignment="1">
      <alignment horizontal="right" vertical="center" wrapText="1"/>
    </xf>
    <xf numFmtId="3" fontId="10" fillId="0" borderId="57" xfId="2" applyNumberFormat="1" applyFont="1" applyBorder="1" applyAlignment="1">
      <alignment horizontal="right" vertical="center" wrapText="1"/>
    </xf>
    <xf numFmtId="3" fontId="9" fillId="0" borderId="1" xfId="2" applyNumberFormat="1" applyFont="1" applyBorder="1" applyAlignment="1">
      <alignment horizontal="right" vertical="center" wrapText="1"/>
    </xf>
    <xf numFmtId="3" fontId="9" fillId="0" borderId="96" xfId="2" applyNumberFormat="1" applyFont="1" applyBorder="1" applyAlignment="1">
      <alignment horizontal="right" vertical="center" wrapText="1"/>
    </xf>
    <xf numFmtId="3" fontId="9" fillId="0" borderId="97" xfId="2" applyNumberFormat="1" applyFont="1" applyBorder="1" applyAlignment="1">
      <alignment horizontal="right" vertical="center" wrapText="1"/>
    </xf>
    <xf numFmtId="3" fontId="9" fillId="0" borderId="83" xfId="2" applyNumberFormat="1" applyFont="1" applyBorder="1" applyAlignment="1">
      <alignment horizontal="right" vertical="center" wrapText="1"/>
    </xf>
    <xf numFmtId="3" fontId="9" fillId="0" borderId="84" xfId="2" applyNumberFormat="1" applyFont="1" applyBorder="1" applyAlignment="1">
      <alignment horizontal="right" vertical="center" wrapText="1"/>
    </xf>
    <xf numFmtId="3" fontId="9" fillId="0" borderId="98" xfId="2" applyNumberFormat="1" applyFont="1" applyBorder="1" applyAlignment="1">
      <alignment horizontal="right" vertical="center" wrapText="1"/>
    </xf>
    <xf numFmtId="3" fontId="9" fillId="0" borderId="13" xfId="2" applyNumberFormat="1" applyFont="1" applyBorder="1" applyAlignment="1">
      <alignment horizontal="right" vertical="center" wrapText="1"/>
    </xf>
    <xf numFmtId="3" fontId="9" fillId="0" borderId="15" xfId="2" applyNumberFormat="1" applyFont="1" applyBorder="1" applyAlignment="1">
      <alignment horizontal="right" vertical="center" wrapText="1"/>
    </xf>
    <xf numFmtId="0" fontId="10" fillId="0" borderId="70" xfId="14" applyFont="1" applyBorder="1" applyAlignment="1">
      <alignment vertical="center" wrapText="1"/>
    </xf>
    <xf numFmtId="3" fontId="10" fillId="0" borderId="74" xfId="2" applyNumberFormat="1" applyFont="1" applyBorder="1" applyAlignment="1">
      <alignment vertical="center" wrapText="1"/>
    </xf>
    <xf numFmtId="3" fontId="10" fillId="0" borderId="99" xfId="2" applyNumberFormat="1" applyFont="1" applyBorder="1" applyAlignment="1">
      <alignment vertical="center" wrapText="1"/>
    </xf>
    <xf numFmtId="3" fontId="10" fillId="0" borderId="6" xfId="2" applyNumberFormat="1" applyFont="1" applyBorder="1" applyAlignment="1">
      <alignment vertical="center" wrapText="1"/>
    </xf>
    <xf numFmtId="3" fontId="10" fillId="0" borderId="0" xfId="2" applyNumberFormat="1" applyFont="1" applyBorder="1" applyAlignment="1">
      <alignment vertical="center" wrapText="1"/>
    </xf>
    <xf numFmtId="3" fontId="10" fillId="0" borderId="71" xfId="2" applyNumberFormat="1" applyFont="1" applyBorder="1" applyAlignment="1">
      <alignment vertical="center" wrapText="1"/>
    </xf>
    <xf numFmtId="3" fontId="10" fillId="0" borderId="49" xfId="2" applyNumberFormat="1" applyFont="1" applyBorder="1" applyAlignment="1">
      <alignment vertical="center" wrapText="1"/>
    </xf>
    <xf numFmtId="3" fontId="10" fillId="0" borderId="56" xfId="2" applyNumberFormat="1" applyFont="1" applyBorder="1" applyAlignment="1">
      <alignment vertical="center" wrapText="1"/>
    </xf>
    <xf numFmtId="3" fontId="10" fillId="0" borderId="66" xfId="2" applyNumberFormat="1" applyFont="1" applyBorder="1" applyAlignment="1">
      <alignment vertical="center" wrapText="1"/>
    </xf>
    <xf numFmtId="164" fontId="10" fillId="0" borderId="8" xfId="25" applyNumberFormat="1" applyFont="1" applyBorder="1" applyAlignment="1">
      <alignment horizontal="right" vertical="center" wrapText="1"/>
    </xf>
    <xf numFmtId="164" fontId="10" fillId="0" borderId="67" xfId="25" applyNumberFormat="1" applyFont="1" applyBorder="1" applyAlignment="1">
      <alignment horizontal="right" vertical="center" wrapText="1"/>
    </xf>
    <xf numFmtId="164" fontId="10" fillId="0" borderId="50" xfId="25" applyNumberFormat="1" applyFont="1" applyBorder="1" applyAlignment="1">
      <alignment horizontal="right" vertical="center" wrapText="1"/>
    </xf>
    <xf numFmtId="164" fontId="10" fillId="0" borderId="61" xfId="25" applyNumberFormat="1" applyFont="1" applyBorder="1" applyAlignment="1">
      <alignment horizontal="right" vertical="center" wrapText="1"/>
    </xf>
    <xf numFmtId="164" fontId="10" fillId="0" borderId="9" xfId="25" applyNumberFormat="1" applyFont="1" applyBorder="1" applyAlignment="1">
      <alignment horizontal="right" vertical="center" wrapText="1"/>
    </xf>
    <xf numFmtId="164" fontId="10" fillId="0" borderId="52" xfId="25" applyNumberFormat="1" applyFont="1" applyBorder="1" applyAlignment="1">
      <alignment horizontal="right" vertical="center" wrapText="1"/>
    </xf>
    <xf numFmtId="0" fontId="10" fillId="0" borderId="31" xfId="14" applyFont="1" applyBorder="1" applyAlignment="1">
      <alignment vertical="center" wrapText="1"/>
    </xf>
    <xf numFmtId="164" fontId="10" fillId="0" borderId="31" xfId="25" applyNumberFormat="1" applyFont="1" applyBorder="1" applyAlignment="1">
      <alignment wrapText="1"/>
    </xf>
    <xf numFmtId="164" fontId="10" fillId="0" borderId="95" xfId="25" applyNumberFormat="1" applyFont="1" applyBorder="1" applyAlignment="1">
      <alignment horizontal="right" vertical="center" wrapText="1"/>
    </xf>
    <xf numFmtId="164" fontId="10" fillId="0" borderId="14" xfId="25" applyNumberFormat="1" applyFont="1" applyBorder="1" applyAlignment="1">
      <alignment horizontal="right" vertical="center" wrapText="1"/>
    </xf>
    <xf numFmtId="164" fontId="10" fillId="0" borderId="53" xfId="25" applyNumberFormat="1" applyFont="1" applyBorder="1" applyAlignment="1">
      <alignment horizontal="right" vertical="center" wrapText="1"/>
    </xf>
    <xf numFmtId="164" fontId="10" fillId="0" borderId="73" xfId="25" applyNumberFormat="1" applyFont="1" applyBorder="1" applyAlignment="1">
      <alignment horizontal="right" vertical="center" wrapText="1"/>
    </xf>
    <xf numFmtId="164" fontId="10" fillId="0" borderId="15" xfId="25" applyNumberFormat="1" applyFont="1" applyBorder="1" applyAlignment="1">
      <alignment horizontal="right" vertical="center" wrapText="1"/>
    </xf>
    <xf numFmtId="164" fontId="10" fillId="0" borderId="65" xfId="26" applyNumberFormat="1" applyFont="1" applyFill="1" applyBorder="1"/>
    <xf numFmtId="0" fontId="10" fillId="0" borderId="65" xfId="14" applyFont="1" applyFill="1" applyBorder="1"/>
    <xf numFmtId="3" fontId="10" fillId="0" borderId="0" xfId="14" applyNumberFormat="1" applyFont="1"/>
    <xf numFmtId="3" fontId="10" fillId="0" borderId="0" xfId="14" applyNumberFormat="1" applyFont="1" applyBorder="1"/>
    <xf numFmtId="3" fontId="10" fillId="0" borderId="0" xfId="14" applyNumberFormat="1" applyFont="1" applyFill="1" applyBorder="1"/>
    <xf numFmtId="3" fontId="10" fillId="0" borderId="0" xfId="14" applyNumberFormat="1" applyFont="1" applyFill="1"/>
    <xf numFmtId="164" fontId="10" fillId="0" borderId="0" xfId="14" applyNumberFormat="1" applyFont="1" applyFill="1"/>
    <xf numFmtId="0" fontId="10" fillId="0" borderId="0" xfId="14" applyFont="1" applyFill="1" applyBorder="1"/>
    <xf numFmtId="3" fontId="9" fillId="0" borderId="0" xfId="14" applyNumberFormat="1" applyFont="1" applyFill="1"/>
    <xf numFmtId="3" fontId="9" fillId="0" borderId="0" xfId="14" applyNumberFormat="1" applyFont="1" applyFill="1" applyBorder="1"/>
    <xf numFmtId="3" fontId="10" fillId="0" borderId="0" xfId="26" applyNumberFormat="1" applyFont="1" applyFill="1"/>
    <xf numFmtId="164" fontId="10" fillId="0" borderId="0" xfId="26" applyNumberFormat="1" applyFont="1"/>
    <xf numFmtId="164" fontId="10" fillId="0" borderId="0" xfId="26" applyNumberFormat="1" applyFont="1" applyFill="1"/>
    <xf numFmtId="164" fontId="10" fillId="0" borderId="0" xfId="26" applyNumberFormat="1" applyFont="1" applyFill="1" applyBorder="1"/>
    <xf numFmtId="0" fontId="10" fillId="0" borderId="0" xfId="14" applyFont="1" applyFill="1" applyAlignment="1"/>
    <xf numFmtId="0" fontId="10" fillId="0" borderId="0" xfId="14" applyFont="1" applyAlignment="1">
      <alignment horizontal="center"/>
    </xf>
    <xf numFmtId="0" fontId="9" fillId="0" borderId="0" xfId="14" applyFont="1" applyFill="1" applyAlignment="1">
      <alignment vertical="center" wrapText="1"/>
    </xf>
    <xf numFmtId="0" fontId="9" fillId="0" borderId="0" xfId="14" applyFont="1"/>
    <xf numFmtId="0" fontId="10" fillId="0" borderId="97" xfId="14" applyFont="1" applyBorder="1"/>
    <xf numFmtId="0" fontId="9" fillId="0" borderId="97" xfId="14" applyFont="1" applyFill="1" applyBorder="1" applyAlignment="1">
      <alignment vertical="center" wrapText="1"/>
    </xf>
    <xf numFmtId="0" fontId="9" fillId="0" borderId="62" xfId="14" applyFont="1" applyBorder="1" applyAlignment="1">
      <alignment horizontal="center" vertical="center" wrapText="1"/>
    </xf>
    <xf numFmtId="0" fontId="9" fillId="0" borderId="73" xfId="14" applyFont="1" applyBorder="1" applyAlignment="1">
      <alignment horizontal="center" vertical="center" wrapText="1"/>
    </xf>
    <xf numFmtId="0" fontId="9" fillId="0" borderId="14" xfId="14" applyFont="1" applyBorder="1" applyAlignment="1">
      <alignment horizontal="center" vertical="center" wrapText="1"/>
    </xf>
    <xf numFmtId="0" fontId="9" fillId="0" borderId="54" xfId="14" applyFont="1" applyBorder="1" applyAlignment="1">
      <alignment horizontal="center" vertical="center" wrapText="1"/>
    </xf>
    <xf numFmtId="0" fontId="9" fillId="0" borderId="59" xfId="14" applyFont="1" applyBorder="1" applyAlignment="1">
      <alignment horizontal="center" vertical="center" wrapText="1"/>
    </xf>
    <xf numFmtId="164" fontId="10" fillId="0" borderId="69" xfId="14" applyNumberFormat="1" applyFont="1" applyBorder="1" applyAlignment="1">
      <alignment horizontal="center"/>
    </xf>
    <xf numFmtId="164" fontId="10" fillId="0" borderId="51" xfId="14" applyNumberFormat="1" applyFont="1" applyBorder="1" applyAlignment="1">
      <alignment horizontal="center"/>
    </xf>
    <xf numFmtId="164" fontId="10" fillId="0" borderId="51" xfId="14" applyNumberFormat="1" applyFont="1" applyFill="1" applyBorder="1" applyAlignment="1">
      <alignment horizontal="center" vertical="center" wrapText="1"/>
    </xf>
    <xf numFmtId="164" fontId="9" fillId="0" borderId="57" xfId="14" applyNumberFormat="1" applyFont="1" applyFill="1" applyBorder="1" applyAlignment="1">
      <alignment horizontal="center" vertical="center" wrapText="1"/>
    </xf>
    <xf numFmtId="0" fontId="9" fillId="0" borderId="61" xfId="14" applyFont="1" applyBorder="1" applyAlignment="1">
      <alignment horizontal="center" vertical="center" wrapText="1"/>
    </xf>
    <xf numFmtId="164" fontId="10" fillId="0" borderId="67" xfId="14" applyNumberFormat="1" applyFont="1" applyBorder="1" applyAlignment="1">
      <alignment horizontal="center"/>
    </xf>
    <xf numFmtId="164" fontId="10" fillId="0" borderId="10" xfId="14" applyNumberFormat="1" applyFont="1" applyBorder="1" applyAlignment="1">
      <alignment horizontal="center"/>
    </xf>
    <xf numFmtId="0" fontId="9" fillId="0" borderId="87" xfId="14" applyFont="1" applyFill="1" applyBorder="1" applyAlignment="1">
      <alignment horizontal="center" vertical="center" wrapText="1"/>
    </xf>
    <xf numFmtId="164" fontId="10" fillId="0" borderId="73" xfId="14" applyNumberFormat="1" applyFont="1" applyBorder="1" applyAlignment="1">
      <alignment horizontal="center"/>
    </xf>
    <xf numFmtId="164" fontId="10" fillId="0" borderId="14" xfId="14" applyNumberFormat="1" applyFont="1" applyBorder="1" applyAlignment="1">
      <alignment horizontal="center"/>
    </xf>
    <xf numFmtId="164" fontId="9" fillId="0" borderId="0" xfId="14" applyNumberFormat="1" applyFont="1" applyFill="1" applyBorder="1" applyAlignment="1">
      <alignment horizontal="center" vertical="center" wrapText="1"/>
    </xf>
    <xf numFmtId="0" fontId="9" fillId="0" borderId="56" xfId="14" applyFont="1" applyFill="1" applyBorder="1" applyAlignment="1">
      <alignment horizontal="center" vertical="center" wrapText="1"/>
    </xf>
    <xf numFmtId="164" fontId="9" fillId="0" borderId="81" xfId="14" applyNumberFormat="1" applyFont="1" applyBorder="1" applyAlignment="1">
      <alignment horizontal="center"/>
    </xf>
    <xf numFmtId="164" fontId="9" fillId="0" borderId="49" xfId="14" applyNumberFormat="1" applyFont="1" applyBorder="1" applyAlignment="1">
      <alignment horizontal="center"/>
    </xf>
    <xf numFmtId="0" fontId="9" fillId="0" borderId="61" xfId="14" applyFont="1" applyFill="1" applyBorder="1" applyAlignment="1">
      <alignment horizontal="center" vertical="center" wrapText="1"/>
    </xf>
    <xf numFmtId="164" fontId="10" fillId="0" borderId="10" xfId="14" applyNumberFormat="1" applyFont="1" applyBorder="1" applyAlignment="1">
      <alignment horizontal="center" vertical="center" wrapText="1"/>
    </xf>
    <xf numFmtId="164" fontId="9" fillId="0" borderId="100" xfId="14" applyNumberFormat="1" applyFont="1" applyBorder="1" applyAlignment="1">
      <alignment horizontal="center"/>
    </xf>
    <xf numFmtId="164" fontId="9" fillId="0" borderId="60" xfId="14" applyNumberFormat="1" applyFont="1" applyBorder="1" applyAlignment="1">
      <alignment horizontal="center"/>
    </xf>
    <xf numFmtId="0" fontId="9" fillId="0" borderId="62" xfId="14" applyFont="1" applyFill="1" applyBorder="1" applyAlignment="1">
      <alignment horizontal="center" vertical="center" wrapText="1"/>
    </xf>
    <xf numFmtId="164" fontId="10" fillId="0" borderId="14" xfId="14" applyNumberFormat="1" applyFont="1" applyBorder="1" applyAlignment="1">
      <alignment horizontal="center" vertical="center" wrapText="1"/>
    </xf>
    <xf numFmtId="164" fontId="9" fillId="0" borderId="54" xfId="14" applyNumberFormat="1" applyFont="1" applyBorder="1" applyAlignment="1">
      <alignment horizontal="center"/>
    </xf>
    <xf numFmtId="164" fontId="9" fillId="0" borderId="85" xfId="14" applyNumberFormat="1" applyFont="1" applyBorder="1" applyAlignment="1">
      <alignment horizontal="center"/>
    </xf>
    <xf numFmtId="0" fontId="9" fillId="0" borderId="59" xfId="14" applyFont="1" applyFill="1" applyBorder="1" applyAlignment="1">
      <alignment horizontal="center" vertical="center" wrapText="1"/>
    </xf>
    <xf numFmtId="164" fontId="10" fillId="0" borderId="69" xfId="14" applyNumberFormat="1" applyFont="1" applyBorder="1" applyAlignment="1">
      <alignment horizontal="center" vertical="center"/>
    </xf>
    <xf numFmtId="164" fontId="10" fillId="0" borderId="51" xfId="14" applyNumberFormat="1" applyFont="1" applyBorder="1" applyAlignment="1">
      <alignment horizontal="center" vertical="center"/>
    </xf>
    <xf numFmtId="164" fontId="10" fillId="0" borderId="51" xfId="14" applyNumberFormat="1" applyFont="1" applyBorder="1" applyAlignment="1">
      <alignment horizontal="center" vertical="center" wrapText="1"/>
    </xf>
    <xf numFmtId="164" fontId="9" fillId="0" borderId="57" xfId="14" applyNumberFormat="1" applyFont="1" applyBorder="1" applyAlignment="1">
      <alignment horizontal="center" vertical="center" wrapText="1"/>
    </xf>
    <xf numFmtId="164" fontId="10" fillId="0" borderId="0" xfId="14" applyNumberFormat="1" applyFont="1"/>
    <xf numFmtId="164" fontId="10" fillId="0" borderId="67" xfId="14" applyNumberFormat="1" applyFont="1" applyBorder="1" applyAlignment="1">
      <alignment horizontal="center" vertical="center"/>
    </xf>
    <xf numFmtId="164" fontId="10" fillId="0" borderId="10" xfId="14" applyNumberFormat="1" applyFont="1" applyBorder="1" applyAlignment="1">
      <alignment horizontal="center" vertical="center"/>
    </xf>
    <xf numFmtId="164" fontId="9" fillId="0" borderId="50" xfId="14" applyNumberFormat="1" applyFont="1" applyBorder="1" applyAlignment="1">
      <alignment horizontal="center" vertical="center" wrapText="1"/>
    </xf>
    <xf numFmtId="164" fontId="9" fillId="0" borderId="60" xfId="14" applyNumberFormat="1" applyFont="1" applyBorder="1" applyAlignment="1">
      <alignment horizontal="center" vertical="center"/>
    </xf>
    <xf numFmtId="164" fontId="10" fillId="0" borderId="73" xfId="14" applyNumberFormat="1" applyFont="1" applyBorder="1" applyAlignment="1">
      <alignment horizontal="center" vertical="center"/>
    </xf>
    <xf numFmtId="164" fontId="10" fillId="0" borderId="14" xfId="14" applyNumberFormat="1" applyFont="1" applyBorder="1" applyAlignment="1">
      <alignment horizontal="center" vertical="center"/>
    </xf>
    <xf numFmtId="164" fontId="9" fillId="0" borderId="53" xfId="14" applyNumberFormat="1" applyFont="1" applyBorder="1" applyAlignment="1">
      <alignment horizontal="center" vertical="center" wrapText="1"/>
    </xf>
    <xf numFmtId="0" fontId="9" fillId="0" borderId="0" xfId="14" applyFont="1" applyBorder="1" applyAlignment="1">
      <alignment vertical="center" wrapText="1"/>
    </xf>
    <xf numFmtId="0" fontId="10" fillId="0" borderId="0" xfId="14" applyFont="1" applyBorder="1" applyAlignment="1">
      <alignment horizontal="center" vertical="center" wrapText="1"/>
    </xf>
    <xf numFmtId="164" fontId="9" fillId="0" borderId="0" xfId="14" applyNumberFormat="1" applyFont="1" applyBorder="1" applyAlignment="1">
      <alignment horizontal="center" vertical="center"/>
    </xf>
    <xf numFmtId="164" fontId="9" fillId="0" borderId="0" xfId="14" applyNumberFormat="1" applyFont="1" applyBorder="1" applyAlignment="1">
      <alignment vertical="center" wrapText="1"/>
    </xf>
    <xf numFmtId="164" fontId="9" fillId="0" borderId="0" xfId="14" applyNumberFormat="1" applyFont="1" applyBorder="1" applyAlignment="1">
      <alignment horizontal="center" vertical="center" wrapText="1"/>
    </xf>
    <xf numFmtId="164" fontId="10" fillId="0" borderId="0" xfId="14" applyNumberFormat="1" applyFont="1" applyBorder="1" applyAlignment="1">
      <alignment horizontal="center" vertical="center"/>
    </xf>
    <xf numFmtId="164" fontId="10" fillId="0" borderId="0" xfId="14" applyNumberFormat="1" applyFont="1" applyBorder="1"/>
    <xf numFmtId="164" fontId="10" fillId="0" borderId="0" xfId="14" applyNumberFormat="1" applyFont="1" applyBorder="1" applyAlignment="1">
      <alignment horizontal="center"/>
    </xf>
    <xf numFmtId="0" fontId="17" fillId="0" borderId="0" xfId="14" applyFont="1" applyBorder="1" applyAlignment="1">
      <alignment horizontal="center" vertical="center" wrapText="1"/>
    </xf>
    <xf numFmtId="0" fontId="10" fillId="0" borderId="0" xfId="14" applyFont="1" applyBorder="1" applyAlignment="1">
      <alignment horizontal="center"/>
    </xf>
    <xf numFmtId="164" fontId="18" fillId="0" borderId="0" xfId="14" applyNumberFormat="1" applyFont="1" applyBorder="1" applyAlignment="1">
      <alignment horizontal="center" vertical="center"/>
    </xf>
    <xf numFmtId="164" fontId="17" fillId="0" borderId="0" xfId="14" applyNumberFormat="1" applyFont="1" applyBorder="1" applyAlignment="1">
      <alignment horizontal="center" vertical="center"/>
    </xf>
    <xf numFmtId="0" fontId="17" fillId="0" borderId="95" xfId="14" applyFont="1" applyBorder="1" applyAlignment="1">
      <alignment horizontal="center" vertical="center" wrapText="1"/>
    </xf>
    <xf numFmtId="0" fontId="17" fillId="0" borderId="14" xfId="14" applyFont="1" applyBorder="1" applyAlignment="1">
      <alignment horizontal="center" vertical="center" wrapText="1"/>
    </xf>
    <xf numFmtId="0" fontId="17" fillId="0" borderId="62" xfId="14" applyFont="1" applyBorder="1" applyAlignment="1">
      <alignment horizontal="center" vertical="center" wrapText="1"/>
    </xf>
    <xf numFmtId="0" fontId="17" fillId="0" borderId="54" xfId="14" applyFont="1" applyBorder="1" applyAlignment="1">
      <alignment horizontal="center" vertical="center" wrapText="1"/>
    </xf>
    <xf numFmtId="0" fontId="17" fillId="0" borderId="59" xfId="14" applyFont="1" applyBorder="1" applyAlignment="1">
      <alignment horizontal="center" vertical="center" wrapText="1"/>
    </xf>
    <xf numFmtId="164" fontId="18" fillId="0" borderId="101" xfId="14" applyNumberFormat="1" applyFont="1" applyBorder="1" applyAlignment="1">
      <alignment horizontal="center" vertical="center"/>
    </xf>
    <xf numFmtId="164" fontId="18" fillId="0" borderId="51" xfId="14" applyNumberFormat="1" applyFont="1" applyBorder="1" applyAlignment="1">
      <alignment horizontal="center" vertical="center"/>
    </xf>
    <xf numFmtId="164" fontId="18" fillId="0" borderId="59" xfId="14" applyNumberFormat="1" applyFont="1" applyBorder="1" applyAlignment="1">
      <alignment horizontal="center" vertical="center"/>
    </xf>
    <xf numFmtId="164" fontId="18" fillId="0" borderId="60" xfId="14" applyNumberFormat="1" applyFont="1" applyBorder="1" applyAlignment="1">
      <alignment horizontal="center" vertical="center"/>
    </xf>
    <xf numFmtId="0" fontId="17" fillId="0" borderId="61" xfId="14" applyFont="1" applyBorder="1" applyAlignment="1">
      <alignment horizontal="center" vertical="center" wrapText="1"/>
    </xf>
    <xf numFmtId="164" fontId="18" fillId="0" borderId="67" xfId="14" applyNumberFormat="1" applyFont="1" applyBorder="1" applyAlignment="1">
      <alignment horizontal="center" vertical="center"/>
    </xf>
    <xf numFmtId="164" fontId="18" fillId="0" borderId="10" xfId="14" applyNumberFormat="1" applyFont="1" applyBorder="1" applyAlignment="1">
      <alignment horizontal="center" vertical="center"/>
    </xf>
    <xf numFmtId="164" fontId="18" fillId="0" borderId="52" xfId="14" applyNumberFormat="1" applyFont="1" applyBorder="1" applyAlignment="1">
      <alignment horizontal="center" vertical="center"/>
    </xf>
    <xf numFmtId="0" fontId="17" fillId="0" borderId="87" xfId="14" applyFont="1" applyBorder="1" applyAlignment="1">
      <alignment horizontal="center" vertical="center" wrapText="1"/>
    </xf>
    <xf numFmtId="164" fontId="18" fillId="0" borderId="86" xfId="14" applyNumberFormat="1" applyFont="1" applyBorder="1" applyAlignment="1">
      <alignment horizontal="center" vertical="center"/>
    </xf>
    <xf numFmtId="164" fontId="18" fillId="0" borderId="90" xfId="14" applyNumberFormat="1" applyFont="1" applyBorder="1" applyAlignment="1">
      <alignment horizontal="center" vertical="center"/>
    </xf>
    <xf numFmtId="164" fontId="18" fillId="0" borderId="100" xfId="14" applyNumberFormat="1" applyFont="1" applyBorder="1" applyAlignment="1">
      <alignment horizontal="center" vertical="center"/>
    </xf>
    <xf numFmtId="164" fontId="17" fillId="0" borderId="86" xfId="14" applyNumberFormat="1" applyFont="1" applyBorder="1" applyAlignment="1">
      <alignment horizontal="center" vertical="center"/>
    </xf>
    <xf numFmtId="164" fontId="17" fillId="0" borderId="102" xfId="14" applyNumberFormat="1" applyFont="1" applyBorder="1" applyAlignment="1">
      <alignment horizontal="center" vertical="center"/>
    </xf>
    <xf numFmtId="164" fontId="17" fillId="0" borderId="103" xfId="14" applyNumberFormat="1" applyFont="1" applyBorder="1" applyAlignment="1">
      <alignment horizontal="center" vertical="center"/>
    </xf>
    <xf numFmtId="0" fontId="17" fillId="0" borderId="56" xfId="14" applyFont="1" applyBorder="1" applyAlignment="1">
      <alignment horizontal="center" vertical="center" wrapText="1"/>
    </xf>
    <xf numFmtId="164" fontId="18" fillId="0" borderId="66" xfId="14" applyNumberFormat="1" applyFont="1" applyBorder="1" applyAlignment="1">
      <alignment horizontal="center" vertical="center"/>
    </xf>
    <xf numFmtId="164" fontId="18" fillId="0" borderId="6" xfId="14" applyNumberFormat="1" applyFont="1" applyBorder="1" applyAlignment="1">
      <alignment horizontal="center" vertical="center"/>
    </xf>
    <xf numFmtId="164" fontId="18" fillId="0" borderId="49" xfId="14" applyNumberFormat="1" applyFont="1" applyBorder="1" applyAlignment="1">
      <alignment horizontal="center" vertical="center"/>
    </xf>
    <xf numFmtId="164" fontId="17" fillId="0" borderId="73" xfId="14" applyNumberFormat="1" applyFont="1" applyBorder="1" applyAlignment="1">
      <alignment horizontal="center" vertical="center"/>
    </xf>
    <xf numFmtId="164" fontId="17" fillId="0" borderId="95" xfId="14" applyNumberFormat="1" applyFont="1" applyBorder="1" applyAlignment="1">
      <alignment horizontal="center" vertical="center"/>
    </xf>
    <xf numFmtId="164" fontId="17" fillId="0" borderId="53" xfId="14" applyNumberFormat="1" applyFont="1" applyBorder="1" applyAlignment="1">
      <alignment horizontal="center" vertical="center"/>
    </xf>
    <xf numFmtId="164" fontId="18" fillId="0" borderId="69" xfId="14" applyNumberFormat="1" applyFont="1" applyBorder="1" applyAlignment="1">
      <alignment horizontal="center" vertical="center"/>
    </xf>
    <xf numFmtId="164" fontId="17" fillId="0" borderId="62" xfId="14" applyNumberFormat="1" applyFont="1" applyBorder="1" applyAlignment="1">
      <alignment horizontal="center" vertical="center"/>
    </xf>
    <xf numFmtId="0" fontId="19" fillId="2" borderId="14" xfId="14" applyFont="1" applyFill="1" applyBorder="1" applyAlignment="1">
      <alignment horizontal="center" vertical="center" wrapText="1"/>
    </xf>
    <xf numFmtId="0" fontId="19" fillId="2" borderId="62" xfId="14" applyFont="1" applyFill="1" applyBorder="1" applyAlignment="1">
      <alignment horizontal="center" vertical="center" wrapText="1"/>
    </xf>
    <xf numFmtId="0" fontId="19" fillId="2" borderId="73" xfId="14" applyFont="1" applyFill="1" applyBorder="1" applyAlignment="1">
      <alignment horizontal="center" vertical="center" wrapText="1"/>
    </xf>
    <xf numFmtId="3" fontId="10" fillId="0" borderId="63" xfId="2" applyNumberFormat="1" applyFont="1" applyBorder="1" applyAlignment="1">
      <alignment horizontal="right" vertical="center" wrapText="1"/>
    </xf>
    <xf numFmtId="3" fontId="10" fillId="0" borderId="101" xfId="2" applyNumberFormat="1" applyFont="1" applyBorder="1" applyAlignment="1">
      <alignment horizontal="right" vertical="center" wrapText="1"/>
    </xf>
    <xf numFmtId="3" fontId="10" fillId="0" borderId="68" xfId="2" applyNumberFormat="1" applyFont="1" applyBorder="1" applyAlignment="1">
      <alignment horizontal="right" vertical="center" wrapText="1"/>
    </xf>
    <xf numFmtId="3" fontId="10" fillId="0" borderId="71" xfId="2" applyNumberFormat="1" applyFont="1" applyBorder="1" applyAlignment="1">
      <alignment horizontal="right" vertical="center" wrapText="1"/>
    </xf>
    <xf numFmtId="3" fontId="10" fillId="0" borderId="13" xfId="2" applyNumberFormat="1" applyFont="1" applyBorder="1" applyAlignment="1">
      <alignment horizontal="right" vertical="center" wrapText="1"/>
    </xf>
    <xf numFmtId="3" fontId="10" fillId="0" borderId="14" xfId="2" applyNumberFormat="1" applyFont="1" applyBorder="1" applyAlignment="1">
      <alignment horizontal="right" vertical="center" wrapText="1"/>
    </xf>
    <xf numFmtId="3" fontId="10" fillId="0" borderId="15" xfId="2" applyNumberFormat="1" applyFont="1" applyBorder="1" applyAlignment="1">
      <alignment horizontal="right" vertical="center" wrapText="1"/>
    </xf>
    <xf numFmtId="3" fontId="10" fillId="0" borderId="95" xfId="2" applyNumberFormat="1" applyFont="1" applyBorder="1" applyAlignment="1">
      <alignment horizontal="right" vertical="center" wrapText="1"/>
    </xf>
    <xf numFmtId="3" fontId="10" fillId="0" borderId="84" xfId="2" applyNumberFormat="1" applyFont="1" applyBorder="1" applyAlignment="1">
      <alignment horizontal="right" vertical="center" wrapText="1"/>
    </xf>
    <xf numFmtId="3" fontId="10" fillId="0" borderId="3" xfId="2" applyNumberFormat="1" applyFont="1" applyBorder="1" applyAlignment="1">
      <alignment horizontal="right" vertical="center" wrapText="1"/>
    </xf>
    <xf numFmtId="3" fontId="10" fillId="0" borderId="53" xfId="2" applyNumberFormat="1" applyFont="1" applyBorder="1" applyAlignment="1">
      <alignment horizontal="right" vertical="center" wrapText="1"/>
    </xf>
    <xf numFmtId="3" fontId="9" fillId="0" borderId="16" xfId="2" applyNumberFormat="1" applyFont="1" applyBorder="1" applyAlignment="1">
      <alignment horizontal="right" vertical="center" wrapText="1"/>
    </xf>
    <xf numFmtId="3" fontId="9" fillId="0" borderId="3" xfId="2" applyNumberFormat="1" applyFont="1" applyBorder="1" applyAlignment="1">
      <alignment horizontal="right" vertical="center" wrapText="1"/>
    </xf>
    <xf numFmtId="3" fontId="9" fillId="0" borderId="55" xfId="2" applyNumberFormat="1" applyFont="1" applyBorder="1" applyAlignment="1">
      <alignment horizontal="right" vertical="center" wrapText="1"/>
    </xf>
    <xf numFmtId="3" fontId="10" fillId="0" borderId="22" xfId="14" applyNumberFormat="1" applyFont="1" applyBorder="1" applyAlignment="1">
      <alignment vertical="center"/>
    </xf>
    <xf numFmtId="3" fontId="10" fillId="0" borderId="66" xfId="14" applyNumberFormat="1" applyFont="1" applyBorder="1" applyAlignment="1">
      <alignment vertical="center"/>
    </xf>
    <xf numFmtId="3" fontId="10" fillId="0" borderId="6" xfId="14" applyNumberFormat="1" applyFont="1" applyBorder="1" applyAlignment="1">
      <alignment vertical="center"/>
    </xf>
    <xf numFmtId="3" fontId="10" fillId="0" borderId="7" xfId="14" applyNumberFormat="1" applyFont="1" applyBorder="1" applyAlignment="1">
      <alignment vertical="center"/>
    </xf>
    <xf numFmtId="3" fontId="10" fillId="0" borderId="66" xfId="26" applyNumberFormat="1" applyFont="1" applyBorder="1" applyAlignment="1">
      <alignment vertical="center"/>
    </xf>
    <xf numFmtId="3" fontId="10" fillId="0" borderId="8" xfId="14" applyNumberFormat="1" applyFont="1" applyBorder="1" applyAlignment="1">
      <alignment vertical="center"/>
    </xf>
    <xf numFmtId="3" fontId="10" fillId="0" borderId="67" xfId="14" applyNumberFormat="1" applyFont="1" applyBorder="1" applyAlignment="1">
      <alignment vertical="center"/>
    </xf>
    <xf numFmtId="3" fontId="10" fillId="0" borderId="10" xfId="14" applyNumberFormat="1" applyFont="1" applyBorder="1" applyAlignment="1">
      <alignment vertical="center"/>
    </xf>
    <xf numFmtId="3" fontId="10" fillId="0" borderId="11" xfId="14" applyNumberFormat="1" applyFont="1" applyBorder="1" applyAlignment="1">
      <alignment vertical="center"/>
    </xf>
    <xf numFmtId="3" fontId="10" fillId="0" borderId="67" xfId="26" applyNumberFormat="1" applyFont="1" applyBorder="1" applyAlignment="1">
      <alignment vertical="center"/>
    </xf>
    <xf numFmtId="3" fontId="10" fillId="0" borderId="31" xfId="14" applyNumberFormat="1" applyFont="1" applyBorder="1" applyAlignment="1">
      <alignment vertical="center"/>
    </xf>
    <xf numFmtId="3" fontId="10" fillId="0" borderId="73" xfId="14" applyNumberFormat="1" applyFont="1" applyBorder="1" applyAlignment="1">
      <alignment vertical="center"/>
    </xf>
    <xf numFmtId="3" fontId="10" fillId="0" borderId="14" xfId="14" applyNumberFormat="1" applyFont="1" applyBorder="1" applyAlignment="1">
      <alignment vertical="center"/>
    </xf>
    <xf numFmtId="3" fontId="10" fillId="0" borderId="15" xfId="14" applyNumberFormat="1" applyFont="1" applyBorder="1" applyAlignment="1">
      <alignment vertical="center"/>
    </xf>
    <xf numFmtId="3" fontId="10" fillId="0" borderId="73" xfId="26" applyNumberFormat="1" applyFont="1" applyBorder="1" applyAlignment="1">
      <alignment vertical="center"/>
    </xf>
    <xf numFmtId="3" fontId="10" fillId="0" borderId="62" xfId="14" applyNumberFormat="1" applyFont="1" applyBorder="1" applyAlignment="1">
      <alignment vertical="center"/>
    </xf>
    <xf numFmtId="3" fontId="9" fillId="0" borderId="82" xfId="14" applyNumberFormat="1" applyFont="1" applyBorder="1" applyAlignment="1">
      <alignment vertical="center"/>
    </xf>
    <xf numFmtId="3" fontId="9" fillId="0" borderId="83" xfId="14" applyNumberFormat="1" applyFont="1" applyBorder="1" applyAlignment="1">
      <alignment vertical="center"/>
    </xf>
    <xf numFmtId="3" fontId="9" fillId="0" borderId="84" xfId="14" applyNumberFormat="1" applyFont="1" applyBorder="1" applyAlignment="1">
      <alignment vertical="center"/>
    </xf>
    <xf numFmtId="3" fontId="9" fillId="0" borderId="3" xfId="14" applyNumberFormat="1" applyFont="1" applyBorder="1" applyAlignment="1">
      <alignment vertical="center"/>
    </xf>
    <xf numFmtId="3" fontId="10" fillId="0" borderId="0" xfId="26" applyNumberFormat="1" applyFont="1"/>
    <xf numFmtId="3" fontId="10" fillId="0" borderId="0" xfId="26" applyNumberFormat="1" applyFont="1" applyFill="1" applyBorder="1"/>
    <xf numFmtId="3" fontId="10" fillId="0" borderId="0" xfId="14" applyNumberFormat="1" applyFont="1" applyFill="1" applyAlignment="1"/>
    <xf numFmtId="0" fontId="10" fillId="0" borderId="0" xfId="0" applyFont="1" applyFill="1" applyAlignment="1">
      <alignment wrapText="1"/>
    </xf>
    <xf numFmtId="0" fontId="9" fillId="2" borderId="73"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53" xfId="0" applyFont="1" applyFill="1" applyBorder="1" applyAlignment="1">
      <alignment horizontal="center" vertical="center" wrapText="1"/>
    </xf>
    <xf numFmtId="0" fontId="9" fillId="2" borderId="62"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10" fillId="0" borderId="22" xfId="0" applyFont="1" applyBorder="1" applyAlignment="1">
      <alignment vertical="center" wrapText="1"/>
    </xf>
    <xf numFmtId="3" fontId="10" fillId="0" borderId="5" xfId="2" applyNumberFormat="1" applyFont="1" applyBorder="1" applyAlignment="1">
      <alignment horizontal="right" vertical="center" wrapText="1"/>
    </xf>
    <xf numFmtId="3" fontId="10" fillId="0" borderId="65" xfId="2" applyNumberFormat="1" applyFont="1" applyBorder="1" applyAlignment="1">
      <alignment horizontal="right" vertical="center" wrapText="1"/>
    </xf>
    <xf numFmtId="3" fontId="10" fillId="0" borderId="7" xfId="2" applyNumberFormat="1" applyFont="1" applyBorder="1" applyAlignment="1">
      <alignment horizontal="right" vertical="center" wrapText="1"/>
    </xf>
    <xf numFmtId="3" fontId="10" fillId="0" borderId="99" xfId="2" applyNumberFormat="1" applyFont="1" applyBorder="1" applyAlignment="1">
      <alignment horizontal="right" vertical="center" wrapText="1"/>
    </xf>
    <xf numFmtId="0" fontId="10" fillId="0" borderId="8" xfId="0" applyFont="1" applyBorder="1" applyAlignment="1">
      <alignment vertical="center" wrapText="1"/>
    </xf>
    <xf numFmtId="3" fontId="10" fillId="0" borderId="9" xfId="2" applyNumberFormat="1" applyFont="1" applyBorder="1" applyAlignment="1">
      <alignment horizontal="right" vertical="center" wrapText="1"/>
    </xf>
    <xf numFmtId="0" fontId="9" fillId="0" borderId="12" xfId="0" applyFont="1" applyBorder="1" applyAlignment="1">
      <alignment vertical="center" wrapText="1"/>
    </xf>
    <xf numFmtId="3" fontId="9" fillId="0" borderId="89" xfId="2" applyNumberFormat="1" applyFont="1" applyBorder="1" applyAlignment="1">
      <alignment horizontal="right" vertical="center" wrapText="1"/>
    </xf>
    <xf numFmtId="3" fontId="10" fillId="0" borderId="22" xfId="2" applyNumberFormat="1" applyFont="1" applyBorder="1" applyAlignment="1">
      <alignment horizontal="right" vertical="center" wrapText="1"/>
    </xf>
    <xf numFmtId="3" fontId="10" fillId="0" borderId="63" xfId="2" applyNumberFormat="1" applyFont="1" applyBorder="1" applyAlignment="1">
      <alignment wrapText="1"/>
    </xf>
    <xf numFmtId="3" fontId="10" fillId="0" borderId="65" xfId="2" applyNumberFormat="1" applyFont="1" applyBorder="1" applyAlignment="1">
      <alignment wrapText="1"/>
    </xf>
    <xf numFmtId="3" fontId="9" fillId="0" borderId="63" xfId="2" applyNumberFormat="1" applyFont="1" applyBorder="1" applyAlignment="1">
      <alignment wrapText="1"/>
    </xf>
    <xf numFmtId="3" fontId="9" fillId="0" borderId="65" xfId="2" applyNumberFormat="1" applyFont="1" applyBorder="1" applyAlignment="1">
      <alignment wrapText="1"/>
    </xf>
    <xf numFmtId="3" fontId="9" fillId="0" borderId="105" xfId="2" applyNumberFormat="1" applyFont="1" applyBorder="1" applyAlignment="1">
      <alignment wrapText="1"/>
    </xf>
    <xf numFmtId="0" fontId="10" fillId="0" borderId="12" xfId="0" applyFont="1" applyBorder="1" applyAlignment="1">
      <alignment vertical="center" wrapText="1"/>
    </xf>
    <xf numFmtId="3" fontId="10" fillId="0" borderId="89" xfId="2" applyNumberFormat="1" applyFont="1" applyBorder="1" applyAlignment="1">
      <alignment horizontal="right" vertical="center" wrapText="1"/>
    </xf>
    <xf numFmtId="3" fontId="10" fillId="0" borderId="71" xfId="2" applyNumberFormat="1" applyFont="1" applyBorder="1" applyAlignment="1">
      <alignment wrapText="1"/>
    </xf>
    <xf numFmtId="3" fontId="10" fillId="0" borderId="0" xfId="2" applyNumberFormat="1" applyFont="1" applyBorder="1" applyAlignment="1">
      <alignment wrapText="1"/>
    </xf>
    <xf numFmtId="3" fontId="9" fillId="0" borderId="71" xfId="2" applyNumberFormat="1" applyFont="1" applyBorder="1" applyAlignment="1">
      <alignment wrapText="1"/>
    </xf>
    <xf numFmtId="3" fontId="9" fillId="0" borderId="0" xfId="2" applyNumberFormat="1" applyFont="1" applyBorder="1" applyAlignment="1">
      <alignment wrapText="1"/>
    </xf>
    <xf numFmtId="3" fontId="9" fillId="0" borderId="106" xfId="2" applyNumberFormat="1" applyFont="1" applyBorder="1" applyAlignment="1">
      <alignment wrapText="1"/>
    </xf>
    <xf numFmtId="0" fontId="9" fillId="0" borderId="31" xfId="0" applyFont="1" applyBorder="1" applyAlignment="1">
      <alignment vertical="center" wrapText="1"/>
    </xf>
    <xf numFmtId="0" fontId="10" fillId="0" borderId="5" xfId="0" applyFont="1" applyBorder="1" applyAlignment="1">
      <alignment vertical="center" wrapText="1"/>
    </xf>
    <xf numFmtId="3" fontId="5" fillId="0" borderId="5" xfId="2" applyNumberFormat="1" applyFont="1" applyBorder="1" applyAlignment="1">
      <alignment horizontal="right" vertical="center" wrapText="1"/>
    </xf>
    <xf numFmtId="3" fontId="5" fillId="0" borderId="66" xfId="2" applyNumberFormat="1" applyFont="1" applyBorder="1" applyAlignment="1">
      <alignment wrapText="1"/>
    </xf>
    <xf numFmtId="3" fontId="5" fillId="0" borderId="6" xfId="2" applyNumberFormat="1" applyFont="1" applyBorder="1" applyAlignment="1">
      <alignment wrapText="1"/>
    </xf>
    <xf numFmtId="3" fontId="5" fillId="0" borderId="56" xfId="2" applyNumberFormat="1" applyFont="1" applyBorder="1" applyAlignment="1">
      <alignment wrapText="1"/>
    </xf>
    <xf numFmtId="3" fontId="5" fillId="0" borderId="99" xfId="2" applyNumberFormat="1" applyFont="1" applyBorder="1" applyAlignment="1">
      <alignment wrapText="1"/>
    </xf>
    <xf numFmtId="0" fontId="10" fillId="0" borderId="9" xfId="0" applyFont="1" applyBorder="1" applyAlignment="1">
      <alignment vertical="center" wrapText="1"/>
    </xf>
    <xf numFmtId="3" fontId="5" fillId="0" borderId="9" xfId="2" applyNumberFormat="1" applyFont="1" applyBorder="1" applyAlignment="1">
      <alignment horizontal="right" vertical="center" wrapText="1"/>
    </xf>
    <xf numFmtId="3" fontId="5" fillId="0" borderId="67" xfId="2" applyNumberFormat="1" applyFont="1" applyBorder="1" applyAlignment="1">
      <alignment wrapText="1"/>
    </xf>
    <xf numFmtId="3" fontId="5" fillId="0" borderId="10" xfId="2" applyNumberFormat="1" applyFont="1" applyBorder="1" applyAlignment="1">
      <alignment wrapText="1"/>
    </xf>
    <xf numFmtId="3" fontId="5" fillId="0" borderId="61" xfId="2" applyNumberFormat="1" applyFont="1" applyBorder="1" applyAlignment="1">
      <alignment wrapText="1"/>
    </xf>
    <xf numFmtId="3" fontId="5" fillId="0" borderId="94" xfId="2" applyNumberFormat="1" applyFont="1" applyBorder="1" applyAlignment="1">
      <alignment wrapText="1"/>
    </xf>
    <xf numFmtId="0" fontId="9" fillId="0" borderId="89" xfId="0" applyFont="1" applyBorder="1" applyAlignment="1">
      <alignment vertical="center" wrapText="1"/>
    </xf>
    <xf numFmtId="3" fontId="9" fillId="0" borderId="73" xfId="2" applyNumberFormat="1" applyFont="1" applyBorder="1" applyAlignment="1">
      <alignment wrapText="1"/>
    </xf>
    <xf numFmtId="3" fontId="9" fillId="0" borderId="14" xfId="2" applyNumberFormat="1" applyFont="1" applyBorder="1" applyAlignment="1">
      <alignment wrapText="1"/>
    </xf>
    <xf numFmtId="3" fontId="9" fillId="0" borderId="62" xfId="2" applyNumberFormat="1" applyFont="1" applyBorder="1" applyAlignment="1">
      <alignment wrapText="1"/>
    </xf>
    <xf numFmtId="3" fontId="9" fillId="0" borderId="95" xfId="2" applyNumberFormat="1" applyFont="1" applyBorder="1" applyAlignment="1">
      <alignment wrapText="1"/>
    </xf>
    <xf numFmtId="3" fontId="5" fillId="0" borderId="8" xfId="2" applyNumberFormat="1" applyFont="1" applyBorder="1" applyAlignment="1">
      <alignment horizontal="right" vertical="center" wrapText="1"/>
    </xf>
    <xf numFmtId="3" fontId="9" fillId="0" borderId="71" xfId="2" applyNumberFormat="1" applyFont="1" applyBorder="1" applyAlignment="1">
      <alignment horizontal="right" vertical="center" wrapText="1"/>
    </xf>
    <xf numFmtId="3" fontId="10" fillId="0" borderId="5" xfId="2" applyNumberFormat="1" applyFont="1" applyBorder="1" applyAlignment="1">
      <alignment vertical="center" wrapText="1"/>
    </xf>
    <xf numFmtId="164" fontId="10" fillId="0" borderId="9" xfId="25" applyNumberFormat="1" applyFont="1" applyBorder="1" applyAlignment="1">
      <alignment horizontal="right" wrapText="1"/>
    </xf>
    <xf numFmtId="164" fontId="10" fillId="0" borderId="67" xfId="25" applyNumberFormat="1" applyFont="1" applyBorder="1" applyAlignment="1">
      <alignment horizontal="right" wrapText="1"/>
    </xf>
    <xf numFmtId="164" fontId="10" fillId="0" borderId="10" xfId="25" applyNumberFormat="1" applyFont="1" applyBorder="1" applyAlignment="1">
      <alignment horizontal="right" wrapText="1"/>
    </xf>
    <xf numFmtId="164" fontId="10" fillId="0" borderId="52" xfId="25" applyNumberFormat="1" applyFont="1" applyBorder="1" applyAlignment="1">
      <alignment horizontal="right" wrapText="1"/>
    </xf>
    <xf numFmtId="164" fontId="10" fillId="0" borderId="61" xfId="25" applyNumberFormat="1" applyFont="1" applyBorder="1" applyAlignment="1">
      <alignment horizontal="right" wrapText="1"/>
    </xf>
    <xf numFmtId="0" fontId="10" fillId="0" borderId="31" xfId="0" applyFont="1" applyBorder="1" applyAlignment="1">
      <alignment vertical="center" wrapText="1"/>
    </xf>
    <xf numFmtId="164" fontId="10" fillId="0" borderId="13" xfId="25" applyNumberFormat="1" applyFont="1" applyBorder="1" applyAlignment="1">
      <alignment wrapText="1"/>
    </xf>
    <xf numFmtId="164" fontId="10" fillId="0" borderId="73" xfId="25" applyNumberFormat="1" applyFont="1" applyBorder="1" applyAlignment="1">
      <alignment horizontal="right" wrapText="1"/>
    </xf>
    <xf numFmtId="164" fontId="10" fillId="0" borderId="14" xfId="25" applyNumberFormat="1" applyFont="1" applyBorder="1" applyAlignment="1">
      <alignment horizontal="right" wrapText="1"/>
    </xf>
    <xf numFmtId="164" fontId="10" fillId="0" borderId="54" xfId="25" applyNumberFormat="1" applyFont="1" applyBorder="1" applyAlignment="1">
      <alignment horizontal="right" wrapText="1"/>
    </xf>
    <xf numFmtId="164" fontId="10" fillId="0" borderId="62" xfId="25" applyNumberFormat="1" applyFont="1" applyBorder="1" applyAlignment="1">
      <alignment horizontal="right" wrapText="1"/>
    </xf>
    <xf numFmtId="3" fontId="0" fillId="0" borderId="0" xfId="0" applyNumberFormat="1"/>
    <xf numFmtId="164" fontId="36" fillId="0" borderId="0" xfId="22" applyNumberFormat="1" applyFont="1"/>
    <xf numFmtId="165" fontId="36" fillId="0" borderId="0" xfId="1" applyNumberFormat="1" applyFont="1"/>
    <xf numFmtId="0" fontId="10" fillId="0" borderId="0" xfId="0" applyFont="1"/>
    <xf numFmtId="0" fontId="10" fillId="0" borderId="0" xfId="0" applyFont="1" applyAlignment="1">
      <alignment wrapText="1"/>
    </xf>
    <xf numFmtId="0" fontId="9" fillId="0" borderId="56" xfId="0" applyFont="1" applyBorder="1" applyAlignment="1">
      <alignment horizontal="center" vertical="center" wrapText="1"/>
    </xf>
    <xf numFmtId="0" fontId="9" fillId="0" borderId="73" xfId="0" applyFont="1" applyBorder="1" applyAlignment="1">
      <alignment horizontal="center" vertical="center" wrapText="1"/>
    </xf>
    <xf numFmtId="0" fontId="9" fillId="0" borderId="62"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54" xfId="0" applyFont="1" applyBorder="1" applyAlignment="1">
      <alignment horizontal="center" vertical="center" wrapText="1"/>
    </xf>
    <xf numFmtId="0" fontId="9" fillId="0" borderId="86" xfId="0" applyFont="1" applyBorder="1" applyAlignment="1">
      <alignment horizontal="center" vertical="center" wrapText="1"/>
    </xf>
    <xf numFmtId="0" fontId="9" fillId="0" borderId="90" xfId="0" applyFont="1" applyBorder="1" applyAlignment="1">
      <alignment horizontal="center" vertical="center" wrapText="1"/>
    </xf>
    <xf numFmtId="0" fontId="9" fillId="0" borderId="59" xfId="0" applyFont="1" applyBorder="1" applyAlignment="1">
      <alignment horizontal="center" vertical="center" wrapText="1"/>
    </xf>
    <xf numFmtId="164" fontId="10" fillId="0" borderId="69" xfId="0" applyNumberFormat="1" applyFont="1" applyBorder="1" applyAlignment="1">
      <alignment vertical="center" wrapText="1"/>
    </xf>
    <xf numFmtId="164" fontId="10" fillId="0" borderId="51" xfId="0" applyNumberFormat="1" applyFont="1" applyBorder="1" applyAlignment="1">
      <alignment vertical="center" wrapText="1"/>
    </xf>
    <xf numFmtId="164" fontId="10" fillId="0" borderId="60" xfId="0" applyNumberFormat="1" applyFont="1" applyBorder="1" applyAlignment="1">
      <alignment vertical="center" wrapText="1"/>
    </xf>
    <xf numFmtId="164" fontId="10" fillId="0" borderId="59" xfId="0" applyNumberFormat="1" applyFont="1" applyBorder="1" applyAlignment="1">
      <alignment vertical="center" wrapText="1"/>
    </xf>
    <xf numFmtId="164" fontId="10" fillId="0" borderId="0" xfId="0" applyNumberFormat="1" applyFont="1" applyAlignment="1">
      <alignment wrapText="1"/>
    </xf>
    <xf numFmtId="10" fontId="10" fillId="0" borderId="10" xfId="0" applyNumberFormat="1" applyFont="1" applyBorder="1" applyAlignment="1">
      <alignment wrapText="1"/>
    </xf>
    <xf numFmtId="0" fontId="9" fillId="0" borderId="61" xfId="0" applyFont="1" applyBorder="1" applyAlignment="1">
      <alignment horizontal="center" vertical="center" wrapText="1"/>
    </xf>
    <xf numFmtId="164" fontId="10" fillId="0" borderId="67" xfId="0" applyNumberFormat="1" applyFont="1" applyBorder="1" applyAlignment="1">
      <alignment vertical="center" wrapText="1"/>
    </xf>
    <xf numFmtId="164" fontId="10" fillId="0" borderId="10" xfId="0" applyNumberFormat="1" applyFont="1" applyBorder="1" applyAlignment="1">
      <alignment vertical="center" wrapText="1"/>
    </xf>
    <xf numFmtId="164" fontId="10" fillId="0" borderId="52" xfId="0" applyNumberFormat="1" applyFont="1" applyBorder="1" applyAlignment="1">
      <alignment vertical="center" wrapText="1"/>
    </xf>
    <xf numFmtId="164" fontId="10" fillId="0" borderId="61" xfId="0" applyNumberFormat="1" applyFont="1" applyBorder="1" applyAlignment="1">
      <alignment vertical="center" wrapText="1"/>
    </xf>
    <xf numFmtId="0" fontId="9" fillId="0" borderId="87" xfId="0" applyFont="1" applyFill="1" applyBorder="1" applyAlignment="1">
      <alignment horizontal="center" vertical="center" wrapText="1"/>
    </xf>
    <xf numFmtId="164" fontId="10" fillId="0" borderId="86" xfId="0" applyNumberFormat="1" applyFont="1" applyBorder="1" applyAlignment="1">
      <alignment vertical="center" wrapText="1"/>
    </xf>
    <xf numFmtId="164" fontId="10" fillId="0" borderId="90" xfId="0" applyNumberFormat="1" applyFont="1" applyFill="1" applyBorder="1" applyAlignment="1">
      <alignment vertical="center" wrapText="1"/>
    </xf>
    <xf numFmtId="164" fontId="10" fillId="0" borderId="100" xfId="0" applyNumberFormat="1" applyFont="1" applyBorder="1" applyAlignment="1">
      <alignment vertical="center" wrapText="1"/>
    </xf>
    <xf numFmtId="164" fontId="10" fillId="0" borderId="87" xfId="0" applyNumberFormat="1" applyFont="1" applyBorder="1" applyAlignment="1">
      <alignment vertical="center" wrapText="1"/>
    </xf>
    <xf numFmtId="10" fontId="10" fillId="10" borderId="10" xfId="0" applyNumberFormat="1" applyFont="1" applyFill="1" applyBorder="1" applyAlignment="1">
      <alignment wrapText="1"/>
    </xf>
    <xf numFmtId="10" fontId="10" fillId="11" borderId="10" xfId="0" applyNumberFormat="1" applyFont="1" applyFill="1" applyBorder="1" applyAlignment="1">
      <alignment wrapText="1"/>
    </xf>
    <xf numFmtId="0" fontId="9" fillId="0" borderId="56" xfId="0" applyFont="1" applyFill="1" applyBorder="1" applyAlignment="1">
      <alignment horizontal="center" vertical="center" wrapText="1"/>
    </xf>
    <xf numFmtId="164" fontId="10" fillId="0" borderId="66" xfId="0" applyNumberFormat="1" applyFont="1" applyBorder="1" applyAlignment="1">
      <alignment vertical="center" wrapText="1"/>
    </xf>
    <xf numFmtId="164" fontId="10" fillId="0" borderId="6" xfId="0" applyNumberFormat="1" applyFont="1" applyBorder="1" applyAlignment="1">
      <alignment vertical="center" wrapText="1"/>
    </xf>
    <xf numFmtId="164" fontId="10" fillId="0" borderId="49" xfId="0" applyNumberFormat="1" applyFont="1" applyBorder="1" applyAlignment="1">
      <alignment vertical="center" wrapText="1"/>
    </xf>
    <xf numFmtId="164" fontId="10" fillId="0" borderId="56" xfId="0" applyNumberFormat="1" applyFont="1" applyBorder="1" applyAlignment="1">
      <alignment vertical="center" wrapText="1"/>
    </xf>
    <xf numFmtId="0" fontId="9" fillId="0" borderId="61" xfId="0" applyFont="1" applyFill="1" applyBorder="1" applyAlignment="1">
      <alignment horizontal="center" vertical="center" wrapText="1"/>
    </xf>
    <xf numFmtId="0" fontId="9" fillId="0" borderId="62" xfId="0" applyFont="1" applyFill="1" applyBorder="1" applyAlignment="1">
      <alignment horizontal="center" vertical="center" wrapText="1"/>
    </xf>
    <xf numFmtId="164" fontId="10" fillId="0" borderId="73" xfId="0" applyNumberFormat="1" applyFont="1" applyBorder="1" applyAlignment="1">
      <alignment vertical="center" wrapText="1"/>
    </xf>
    <xf numFmtId="164" fontId="10" fillId="0" borderId="14" xfId="0" applyNumberFormat="1" applyFont="1" applyBorder="1" applyAlignment="1">
      <alignment vertical="center" wrapText="1"/>
    </xf>
    <xf numFmtId="164" fontId="10" fillId="0" borderId="54" xfId="0" applyNumberFormat="1" applyFont="1" applyBorder="1" applyAlignment="1">
      <alignment vertical="center" wrapText="1"/>
    </xf>
    <xf numFmtId="164" fontId="10" fillId="0" borderId="62" xfId="0" applyNumberFormat="1" applyFont="1" applyBorder="1" applyAlignment="1">
      <alignment vertical="center" wrapText="1"/>
    </xf>
    <xf numFmtId="0" fontId="9" fillId="0" borderId="59" xfId="0" applyFont="1" applyFill="1" applyBorder="1" applyAlignment="1">
      <alignment horizontal="center" vertical="center" wrapText="1"/>
    </xf>
    <xf numFmtId="164" fontId="10" fillId="0" borderId="83" xfId="0" applyNumberFormat="1" applyFont="1" applyBorder="1" applyAlignment="1">
      <alignment vertical="center" wrapText="1"/>
    </xf>
    <xf numFmtId="164" fontId="10" fillId="0" borderId="84" xfId="0" applyNumberFormat="1" applyFont="1" applyBorder="1" applyAlignment="1">
      <alignment vertical="center" wrapText="1"/>
    </xf>
    <xf numFmtId="0" fontId="10" fillId="0" borderId="0" xfId="0" applyFont="1" applyBorder="1"/>
    <xf numFmtId="0" fontId="10" fillId="0" borderId="0" xfId="0" applyFont="1" applyFill="1"/>
    <xf numFmtId="43" fontId="10" fillId="0" borderId="0" xfId="0" applyNumberFormat="1" applyFont="1" applyFill="1"/>
    <xf numFmtId="0" fontId="9" fillId="0" borderId="95" xfId="0" applyFont="1" applyBorder="1" applyAlignment="1">
      <alignment horizontal="center" vertical="center" wrapText="1"/>
    </xf>
    <xf numFmtId="164" fontId="10" fillId="0" borderId="69" xfId="0" applyNumberFormat="1" applyFont="1" applyBorder="1" applyAlignment="1">
      <alignment horizontal="center" vertical="center"/>
    </xf>
    <xf numFmtId="164" fontId="10" fillId="0" borderId="51" xfId="0" applyNumberFormat="1" applyFont="1" applyBorder="1" applyAlignment="1">
      <alignment horizontal="center" vertical="center"/>
    </xf>
    <xf numFmtId="164" fontId="10" fillId="0" borderId="60" xfId="0" applyNumberFormat="1" applyFont="1" applyBorder="1" applyAlignment="1">
      <alignment horizontal="center" vertical="center"/>
    </xf>
    <xf numFmtId="164" fontId="10" fillId="0" borderId="6" xfId="0" applyNumberFormat="1" applyFont="1" applyBorder="1" applyAlignment="1">
      <alignment horizontal="center" vertical="center"/>
    </xf>
    <xf numFmtId="164" fontId="10" fillId="0" borderId="49" xfId="0" applyNumberFormat="1" applyFont="1" applyBorder="1" applyAlignment="1">
      <alignment horizontal="center" vertical="center"/>
    </xf>
    <xf numFmtId="164" fontId="10" fillId="0" borderId="56" xfId="0" applyNumberFormat="1" applyFont="1" applyBorder="1" applyAlignment="1">
      <alignment horizontal="center" vertical="center"/>
    </xf>
    <xf numFmtId="164" fontId="10" fillId="0" borderId="10" xfId="22" applyNumberFormat="1" applyFont="1" applyBorder="1"/>
    <xf numFmtId="164" fontId="10" fillId="11" borderId="10" xfId="22" applyNumberFormat="1" applyFont="1" applyFill="1" applyBorder="1"/>
    <xf numFmtId="164" fontId="10" fillId="0" borderId="67" xfId="0" applyNumberFormat="1" applyFont="1" applyBorder="1" applyAlignment="1">
      <alignment horizontal="center" vertical="center"/>
    </xf>
    <xf numFmtId="164" fontId="10" fillId="0" borderId="10" xfId="0" applyNumberFormat="1" applyFont="1" applyBorder="1" applyAlignment="1">
      <alignment horizontal="center" vertical="center"/>
    </xf>
    <xf numFmtId="164" fontId="10" fillId="0" borderId="52" xfId="0" applyNumberFormat="1" applyFont="1" applyBorder="1" applyAlignment="1">
      <alignment horizontal="center" vertical="center"/>
    </xf>
    <xf numFmtId="164" fontId="10" fillId="0" borderId="61" xfId="0" applyNumberFormat="1" applyFont="1" applyBorder="1" applyAlignment="1">
      <alignment horizontal="center" vertical="center"/>
    </xf>
    <xf numFmtId="164" fontId="10" fillId="10" borderId="10" xfId="22" applyNumberFormat="1" applyFont="1" applyFill="1" applyBorder="1"/>
    <xf numFmtId="0" fontId="9" fillId="0" borderId="87" xfId="0" applyFont="1" applyBorder="1" applyAlignment="1">
      <alignment horizontal="center" vertical="center" wrapText="1"/>
    </xf>
    <xf numFmtId="164" fontId="10" fillId="0" borderId="86" xfId="0" applyNumberFormat="1" applyFont="1" applyBorder="1" applyAlignment="1">
      <alignment horizontal="center" vertical="center"/>
    </xf>
    <xf numFmtId="164" fontId="10" fillId="0" borderId="90" xfId="0" applyNumberFormat="1" applyFont="1" applyBorder="1" applyAlignment="1">
      <alignment horizontal="center" vertical="center"/>
    </xf>
    <xf numFmtId="164" fontId="10" fillId="0" borderId="100" xfId="0" applyNumberFormat="1" applyFont="1" applyBorder="1" applyAlignment="1">
      <alignment horizontal="center" vertical="center"/>
    </xf>
    <xf numFmtId="164" fontId="10" fillId="0" borderId="87" xfId="0" applyNumberFormat="1" applyFont="1" applyBorder="1" applyAlignment="1">
      <alignment horizontal="center" vertical="center"/>
    </xf>
    <xf numFmtId="164" fontId="9" fillId="0" borderId="86" xfId="0" applyNumberFormat="1" applyFont="1" applyBorder="1" applyAlignment="1">
      <alignment horizontal="center" vertical="center"/>
    </xf>
    <xf numFmtId="164" fontId="9" fillId="0" borderId="102" xfId="0" applyNumberFormat="1" applyFont="1" applyBorder="1" applyAlignment="1">
      <alignment horizontal="center" vertical="center"/>
    </xf>
    <xf numFmtId="164" fontId="9" fillId="0" borderId="103" xfId="0" applyNumberFormat="1" applyFont="1" applyBorder="1" applyAlignment="1">
      <alignment horizontal="center" vertical="center"/>
    </xf>
    <xf numFmtId="164" fontId="9" fillId="0" borderId="90" xfId="0" applyNumberFormat="1" applyFont="1" applyBorder="1" applyAlignment="1">
      <alignment horizontal="center" vertical="center"/>
    </xf>
    <xf numFmtId="164" fontId="9" fillId="0" borderId="100" xfId="0" applyNumberFormat="1" applyFont="1" applyBorder="1" applyAlignment="1">
      <alignment horizontal="center" vertical="center"/>
    </xf>
    <xf numFmtId="164" fontId="9" fillId="0" borderId="87" xfId="0" applyNumberFormat="1" applyFont="1" applyBorder="1" applyAlignment="1">
      <alignment horizontal="center" vertical="center"/>
    </xf>
    <xf numFmtId="164" fontId="10" fillId="0" borderId="66" xfId="0" applyNumberFormat="1" applyFont="1" applyBorder="1" applyAlignment="1">
      <alignment horizontal="center" vertical="center"/>
    </xf>
    <xf numFmtId="164" fontId="9" fillId="0" borderId="73" xfId="0" applyNumberFormat="1" applyFont="1" applyBorder="1" applyAlignment="1">
      <alignment horizontal="center" vertical="center"/>
    </xf>
    <xf numFmtId="164" fontId="9" fillId="0" borderId="95" xfId="0" applyNumberFormat="1" applyFont="1" applyBorder="1" applyAlignment="1">
      <alignment horizontal="center" vertical="center"/>
    </xf>
    <xf numFmtId="164" fontId="9" fillId="0" borderId="53" xfId="0" applyNumberFormat="1" applyFont="1" applyBorder="1" applyAlignment="1">
      <alignment horizontal="center" vertical="center"/>
    </xf>
    <xf numFmtId="164" fontId="9" fillId="0" borderId="14" xfId="0" applyNumberFormat="1" applyFont="1" applyBorder="1" applyAlignment="1">
      <alignment horizontal="center" vertical="center"/>
    </xf>
    <xf numFmtId="164" fontId="9" fillId="0" borderId="54" xfId="0" applyNumberFormat="1" applyFont="1" applyBorder="1" applyAlignment="1">
      <alignment horizontal="center" vertical="center"/>
    </xf>
    <xf numFmtId="164" fontId="9" fillId="0" borderId="62" xfId="0" applyNumberFormat="1" applyFont="1" applyBorder="1" applyAlignment="1">
      <alignment horizontal="center" vertical="center"/>
    </xf>
    <xf numFmtId="164" fontId="10" fillId="0" borderId="59" xfId="0" applyNumberFormat="1" applyFont="1" applyBorder="1" applyAlignment="1">
      <alignment horizontal="center" vertical="center"/>
    </xf>
    <xf numFmtId="164" fontId="10" fillId="0" borderId="0" xfId="22" applyNumberFormat="1" applyFont="1"/>
    <xf numFmtId="3" fontId="10" fillId="0" borderId="0" xfId="0" applyNumberFormat="1" applyFont="1"/>
    <xf numFmtId="0" fontId="5" fillId="0" borderId="0" xfId="10" applyFont="1"/>
    <xf numFmtId="0" fontId="2" fillId="0" borderId="0" xfId="10" applyFont="1" applyAlignment="1">
      <alignment horizontal="center"/>
    </xf>
    <xf numFmtId="14" fontId="2" fillId="0" borderId="94" xfId="8" applyNumberFormat="1" applyFont="1" applyBorder="1" applyAlignment="1">
      <alignment horizontal="center" vertical="center"/>
    </xf>
    <xf numFmtId="14" fontId="2" fillId="0" borderId="6" xfId="10" applyNumberFormat="1" applyFont="1" applyBorder="1" applyAlignment="1">
      <alignment horizontal="center" vertical="center" wrapText="1"/>
    </xf>
    <xf numFmtId="14" fontId="2" fillId="0" borderId="49" xfId="10" applyNumberFormat="1" applyFont="1" applyBorder="1" applyAlignment="1">
      <alignment horizontal="center" vertical="center" wrapText="1"/>
    </xf>
    <xf numFmtId="0" fontId="2" fillId="0" borderId="68" xfId="10" applyFont="1" applyBorder="1" applyAlignment="1">
      <alignment vertical="center"/>
    </xf>
    <xf numFmtId="166" fontId="2" fillId="0" borderId="101" xfId="4" applyNumberFormat="1" applyFont="1" applyBorder="1" applyAlignment="1">
      <alignment vertical="center"/>
    </xf>
    <xf numFmtId="164" fontId="2" fillId="0" borderId="51" xfId="29" applyNumberFormat="1" applyFont="1" applyBorder="1" applyAlignment="1">
      <alignment vertical="center"/>
    </xf>
    <xf numFmtId="166" fontId="2" fillId="0" borderId="51" xfId="4" applyNumberFormat="1" applyFont="1" applyBorder="1" applyAlignment="1">
      <alignment vertical="center"/>
    </xf>
    <xf numFmtId="164" fontId="2" fillId="0" borderId="57" xfId="29" applyNumberFormat="1" applyFont="1" applyBorder="1" applyAlignment="1">
      <alignment vertical="center"/>
    </xf>
    <xf numFmtId="0" fontId="5" fillId="0" borderId="106" xfId="10" applyFont="1" applyBorder="1"/>
    <xf numFmtId="166" fontId="5" fillId="0" borderId="93" xfId="4" applyNumberFormat="1" applyFont="1" applyBorder="1" applyAlignment="1">
      <alignment vertical="center"/>
    </xf>
    <xf numFmtId="164" fontId="5" fillId="0" borderId="72" xfId="29" applyNumberFormat="1" applyFont="1" applyBorder="1" applyAlignment="1">
      <alignment vertical="center"/>
    </xf>
    <xf numFmtId="166" fontId="5" fillId="0" borderId="90" xfId="4" applyNumberFormat="1" applyFont="1" applyFill="1" applyBorder="1" applyAlignment="1">
      <alignment vertical="center"/>
    </xf>
    <xf numFmtId="164" fontId="5" fillId="0" borderId="103" xfId="29" applyNumberFormat="1" applyFont="1" applyBorder="1" applyAlignment="1">
      <alignment vertical="center"/>
    </xf>
    <xf numFmtId="4" fontId="5" fillId="0" borderId="72" xfId="4" applyNumberFormat="1" applyFont="1" applyBorder="1" applyAlignment="1">
      <alignment vertical="center"/>
    </xf>
    <xf numFmtId="164" fontId="5" fillId="0" borderId="0" xfId="29" applyNumberFormat="1" applyFont="1" applyFill="1" applyBorder="1" applyAlignment="1">
      <alignment vertical="center"/>
    </xf>
    <xf numFmtId="164" fontId="5" fillId="0" borderId="0" xfId="10" applyNumberFormat="1" applyFont="1"/>
    <xf numFmtId="166" fontId="5" fillId="0" borderId="72" xfId="4" applyNumberFormat="1" applyFont="1" applyFill="1" applyBorder="1" applyAlignment="1">
      <alignment vertical="center"/>
    </xf>
    <xf numFmtId="167" fontId="5" fillId="0" borderId="72" xfId="4" applyNumberFormat="1" applyFont="1" applyBorder="1" applyAlignment="1">
      <alignment vertical="center"/>
    </xf>
    <xf numFmtId="0" fontId="5" fillId="0" borderId="68" xfId="10" applyFont="1" applyBorder="1"/>
    <xf numFmtId="166" fontId="5" fillId="0" borderId="101" xfId="4" applyNumberFormat="1" applyFont="1" applyBorder="1" applyAlignment="1">
      <alignment vertical="center"/>
    </xf>
    <xf numFmtId="164" fontId="5" fillId="0" borderId="51" xfId="29" applyNumberFormat="1" applyFont="1" applyBorder="1" applyAlignment="1">
      <alignment vertical="center"/>
    </xf>
    <xf numFmtId="166" fontId="5" fillId="0" borderId="51" xfId="4" applyNumberFormat="1" applyFont="1" applyFill="1" applyBorder="1" applyAlignment="1">
      <alignment vertical="center"/>
    </xf>
    <xf numFmtId="4" fontId="5" fillId="0" borderId="51" xfId="4" applyNumberFormat="1" applyFont="1" applyBorder="1" applyAlignment="1">
      <alignment vertical="center"/>
    </xf>
    <xf numFmtId="164" fontId="5" fillId="0" borderId="57" xfId="29" applyNumberFormat="1" applyFont="1" applyFill="1" applyBorder="1" applyAlignment="1">
      <alignment vertical="center"/>
    </xf>
    <xf numFmtId="0" fontId="2" fillId="0" borderId="68" xfId="10" applyFont="1" applyBorder="1" applyAlignment="1">
      <alignment vertical="center" wrapText="1"/>
    </xf>
    <xf numFmtId="166" fontId="2" fillId="0" borderId="51" xfId="4" applyNumberFormat="1" applyFont="1" applyFill="1" applyBorder="1" applyAlignment="1">
      <alignment vertical="center"/>
    </xf>
    <xf numFmtId="168" fontId="5" fillId="0" borderId="51" xfId="4" applyNumberFormat="1" applyFont="1" applyBorder="1" applyAlignment="1">
      <alignment vertical="center"/>
    </xf>
    <xf numFmtId="164" fontId="2" fillId="0" borderId="57" xfId="29" applyNumberFormat="1" applyFont="1" applyFill="1" applyBorder="1" applyAlignment="1">
      <alignment vertical="center"/>
    </xf>
    <xf numFmtId="3" fontId="5" fillId="0" borderId="93" xfId="10" applyNumberFormat="1" applyFont="1" applyBorder="1" applyAlignment="1">
      <alignment vertical="center"/>
    </xf>
    <xf numFmtId="164" fontId="5" fillId="0" borderId="90" xfId="29" applyNumberFormat="1" applyFont="1" applyBorder="1" applyAlignment="1">
      <alignment vertical="center"/>
    </xf>
    <xf numFmtId="2" fontId="5" fillId="0" borderId="72" xfId="4" applyNumberFormat="1" applyFont="1" applyBorder="1" applyAlignment="1">
      <alignment vertical="center"/>
    </xf>
    <xf numFmtId="164" fontId="5" fillId="0" borderId="103" xfId="29" applyNumberFormat="1" applyFont="1" applyFill="1" applyBorder="1" applyAlignment="1">
      <alignment vertical="center"/>
    </xf>
    <xf numFmtId="164" fontId="5" fillId="0" borderId="0" xfId="29" applyNumberFormat="1" applyFont="1" applyBorder="1" applyAlignment="1">
      <alignment vertical="center"/>
    </xf>
    <xf numFmtId="0" fontId="2" fillId="0" borderId="11" xfId="10" applyFont="1" applyBorder="1" applyAlignment="1">
      <alignment vertical="center" wrapText="1"/>
    </xf>
    <xf numFmtId="166" fontId="2" fillId="0" borderId="94" xfId="4" applyNumberFormat="1" applyFont="1" applyBorder="1" applyAlignment="1">
      <alignment vertical="center"/>
    </xf>
    <xf numFmtId="164" fontId="2" fillId="0" borderId="10" xfId="29" applyNumberFormat="1" applyFont="1" applyBorder="1" applyAlignment="1">
      <alignment vertical="center"/>
    </xf>
    <xf numFmtId="166" fontId="2" fillId="0" borderId="10" xfId="4" applyNumberFormat="1" applyFont="1" applyFill="1" applyBorder="1" applyAlignment="1">
      <alignment vertical="center"/>
    </xf>
    <xf numFmtId="164" fontId="2" fillId="0" borderId="50" xfId="29" applyNumberFormat="1" applyFont="1" applyBorder="1" applyAlignment="1">
      <alignment vertical="center"/>
    </xf>
    <xf numFmtId="168" fontId="5" fillId="0" borderId="10" xfId="4" applyNumberFormat="1" applyFont="1" applyBorder="1" applyAlignment="1">
      <alignment vertical="center"/>
    </xf>
    <xf numFmtId="164" fontId="2" fillId="0" borderId="52" xfId="29" applyNumberFormat="1" applyFont="1" applyBorder="1" applyAlignment="1">
      <alignment vertical="center"/>
    </xf>
    <xf numFmtId="166" fontId="5" fillId="0" borderId="102" xfId="4" applyNumberFormat="1" applyFont="1" applyBorder="1"/>
    <xf numFmtId="164" fontId="5" fillId="0" borderId="90" xfId="29" applyNumberFormat="1" applyFont="1" applyBorder="1"/>
    <xf numFmtId="166" fontId="5" fillId="0" borderId="90" xfId="4" applyNumberFormat="1" applyFont="1" applyFill="1" applyBorder="1"/>
    <xf numFmtId="164" fontId="5" fillId="0" borderId="103" xfId="29" applyNumberFormat="1" applyFont="1" applyBorder="1"/>
    <xf numFmtId="4" fontId="5" fillId="0" borderId="72" xfId="4" applyNumberFormat="1" applyFont="1" applyBorder="1"/>
    <xf numFmtId="166" fontId="5" fillId="0" borderId="93" xfId="4" applyNumberFormat="1" applyFont="1" applyBorder="1"/>
    <xf numFmtId="164" fontId="5" fillId="0" borderId="72" xfId="29" applyNumberFormat="1" applyFont="1" applyBorder="1"/>
    <xf numFmtId="166" fontId="5" fillId="0" borderId="72" xfId="4" applyNumberFormat="1" applyFont="1" applyFill="1" applyBorder="1"/>
    <xf numFmtId="167" fontId="5" fillId="0" borderId="72" xfId="4" applyNumberFormat="1" applyFont="1" applyBorder="1"/>
    <xf numFmtId="164" fontId="5" fillId="0" borderId="0" xfId="29" applyNumberFormat="1" applyFont="1" applyBorder="1"/>
    <xf numFmtId="166" fontId="5" fillId="0" borderId="96" xfId="4" applyNumberFormat="1" applyFont="1" applyBorder="1"/>
    <xf numFmtId="164" fontId="5" fillId="0" borderId="84" xfId="29" applyNumberFormat="1" applyFont="1" applyBorder="1"/>
    <xf numFmtId="166" fontId="5" fillId="0" borderId="84" xfId="4" applyNumberFormat="1" applyFont="1" applyBorder="1"/>
    <xf numFmtId="4" fontId="5" fillId="0" borderId="84" xfId="4" applyNumberFormat="1" applyFont="1" applyBorder="1"/>
    <xf numFmtId="164" fontId="5" fillId="0" borderId="97" xfId="29" applyNumberFormat="1" applyFont="1" applyBorder="1"/>
    <xf numFmtId="0" fontId="5" fillId="0" borderId="65" xfId="10" applyFont="1" applyBorder="1"/>
    <xf numFmtId="166" fontId="22" fillId="0" borderId="0" xfId="4" applyNumberFormat="1" applyFont="1" applyBorder="1"/>
    <xf numFmtId="164" fontId="22" fillId="0" borderId="0" xfId="29" applyNumberFormat="1" applyFont="1" applyBorder="1"/>
    <xf numFmtId="168" fontId="22" fillId="0" borderId="0" xfId="4" applyNumberFormat="1" applyFont="1" applyBorder="1"/>
    <xf numFmtId="0" fontId="5" fillId="0" borderId="0" xfId="10" applyFont="1" applyBorder="1"/>
    <xf numFmtId="166" fontId="5" fillId="0" borderId="0" xfId="10" applyNumberFormat="1" applyFont="1"/>
    <xf numFmtId="164" fontId="5" fillId="0" borderId="0" xfId="27" applyNumberFormat="1" applyFont="1"/>
    <xf numFmtId="3" fontId="5" fillId="0" borderId="0" xfId="10" applyNumberFormat="1" applyFont="1"/>
    <xf numFmtId="0" fontId="5" fillId="0" borderId="0" xfId="0" applyFont="1" applyAlignment="1">
      <alignment horizontal="center" vertical="center" wrapText="1"/>
    </xf>
    <xf numFmtId="0" fontId="5" fillId="0" borderId="0" xfId="0" applyFont="1" applyAlignment="1">
      <alignment wrapText="1"/>
    </xf>
    <xf numFmtId="0" fontId="5" fillId="0" borderId="0" xfId="0" applyFont="1" applyFill="1" applyBorder="1" applyAlignment="1">
      <alignment wrapText="1"/>
    </xf>
    <xf numFmtId="0" fontId="2" fillId="0" borderId="0" xfId="0" applyFont="1" applyFill="1" applyBorder="1" applyAlignment="1">
      <alignment wrapText="1"/>
    </xf>
    <xf numFmtId="0" fontId="9" fillId="0" borderId="0" xfId="0" applyFont="1" applyFill="1" applyBorder="1" applyAlignment="1">
      <alignment wrapText="1"/>
    </xf>
    <xf numFmtId="0" fontId="5" fillId="0" borderId="97" xfId="0" applyFont="1" applyBorder="1" applyAlignment="1">
      <alignment wrapText="1"/>
    </xf>
    <xf numFmtId="0" fontId="2" fillId="3" borderId="17" xfId="0" applyFont="1" applyFill="1" applyBorder="1" applyAlignment="1">
      <alignment horizontal="center" vertical="center" wrapText="1"/>
    </xf>
    <xf numFmtId="0" fontId="2" fillId="3" borderId="63"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107"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55" xfId="0" applyFont="1" applyFill="1" applyBorder="1" applyAlignment="1">
      <alignment horizontal="center" vertical="center" wrapText="1"/>
    </xf>
    <xf numFmtId="0" fontId="2" fillId="2" borderId="5" xfId="0" applyFont="1" applyFill="1" applyBorder="1" applyAlignment="1">
      <alignment horizontal="center" vertical="center" wrapText="1"/>
    </xf>
    <xf numFmtId="3" fontId="2" fillId="2" borderId="107" xfId="0" applyNumberFormat="1" applyFont="1" applyFill="1" applyBorder="1" applyAlignment="1">
      <alignment horizontal="center" vertical="center" wrapText="1"/>
    </xf>
    <xf numFmtId="3" fontId="2" fillId="2" borderId="2" xfId="0" applyNumberFormat="1" applyFont="1" applyFill="1" applyBorder="1" applyAlignment="1">
      <alignment horizontal="center" vertical="center" wrapText="1"/>
    </xf>
    <xf numFmtId="3" fontId="2" fillId="2" borderId="55" xfId="0" applyNumberFormat="1" applyFont="1" applyFill="1" applyBorder="1" applyAlignment="1">
      <alignment horizontal="center" vertical="center" wrapText="1"/>
    </xf>
    <xf numFmtId="3" fontId="2" fillId="2" borderId="18" xfId="0" applyNumberFormat="1" applyFont="1" applyFill="1" applyBorder="1" applyAlignment="1">
      <alignment horizontal="center" vertical="center" wrapText="1"/>
    </xf>
    <xf numFmtId="3" fontId="5" fillId="0" borderId="0" xfId="0" applyNumberFormat="1" applyFont="1" applyFill="1" applyBorder="1" applyAlignment="1">
      <alignment vertical="top" wrapText="1"/>
    </xf>
    <xf numFmtId="0" fontId="23" fillId="0" borderId="9" xfId="0" applyFont="1" applyBorder="1" applyAlignment="1">
      <alignment horizontal="center" vertical="center" wrapText="1"/>
    </xf>
    <xf numFmtId="0" fontId="10" fillId="0" borderId="9" xfId="0" applyFont="1" applyBorder="1" applyAlignment="1">
      <alignment horizontal="left" vertical="center" wrapText="1"/>
    </xf>
    <xf numFmtId="0" fontId="10" fillId="0" borderId="66" xfId="0" applyFont="1" applyBorder="1" applyAlignment="1">
      <alignment horizontal="left" vertical="center" wrapText="1"/>
    </xf>
    <xf numFmtId="0" fontId="10" fillId="0" borderId="6" xfId="0" applyFont="1" applyBorder="1" applyAlignment="1">
      <alignment horizontal="left" vertical="center" wrapText="1"/>
    </xf>
    <xf numFmtId="3" fontId="5" fillId="0" borderId="101" xfId="0" applyNumberFormat="1" applyFont="1" applyBorder="1" applyAlignment="1">
      <alignment horizontal="center" vertical="center" wrapText="1"/>
    </xf>
    <xf numFmtId="3" fontId="5" fillId="0" borderId="51" xfId="0" applyNumberFormat="1" applyFont="1" applyBorder="1" applyAlignment="1">
      <alignment horizontal="center" vertical="center" wrapText="1"/>
    </xf>
    <xf numFmtId="3" fontId="5" fillId="0" borderId="59" xfId="0" applyNumberFormat="1" applyFont="1" applyBorder="1" applyAlignment="1">
      <alignment horizontal="center" vertical="center" wrapText="1"/>
    </xf>
    <xf numFmtId="3" fontId="2" fillId="2" borderId="68" xfId="0" applyNumberFormat="1" applyFont="1" applyFill="1" applyBorder="1" applyAlignment="1">
      <alignment horizontal="center" vertical="center" wrapText="1"/>
    </xf>
    <xf numFmtId="3" fontId="5" fillId="0" borderId="94" xfId="0"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3" fontId="5" fillId="0" borderId="61" xfId="0" applyNumberFormat="1" applyFont="1" applyBorder="1" applyAlignment="1">
      <alignment horizontal="center" vertical="center" wrapText="1"/>
    </xf>
    <xf numFmtId="3" fontId="2" fillId="2" borderId="11" xfId="0" applyNumberFormat="1" applyFont="1" applyFill="1" applyBorder="1" applyAlignment="1">
      <alignment horizontal="center" vertical="center" wrapText="1"/>
    </xf>
    <xf numFmtId="0" fontId="10" fillId="0" borderId="67" xfId="0" applyFont="1" applyBorder="1" applyAlignment="1">
      <alignment horizontal="left" vertical="center" wrapText="1"/>
    </xf>
    <xf numFmtId="3" fontId="5" fillId="0" borderId="52" xfId="0" applyNumberFormat="1" applyFont="1" applyBorder="1" applyAlignment="1">
      <alignment horizontal="center" vertical="center" wrapText="1"/>
    </xf>
    <xf numFmtId="3" fontId="2" fillId="2" borderId="12" xfId="0" applyNumberFormat="1" applyFont="1" applyFill="1" applyBorder="1" applyAlignment="1">
      <alignment horizontal="center" vertical="center" wrapText="1"/>
    </xf>
    <xf numFmtId="3" fontId="2" fillId="2" borderId="108" xfId="0" applyNumberFormat="1" applyFont="1" applyFill="1" applyBorder="1" applyAlignment="1">
      <alignment horizontal="center" vertical="center" wrapText="1"/>
    </xf>
    <xf numFmtId="3" fontId="2" fillId="2" borderId="64" xfId="0" applyNumberFormat="1" applyFont="1" applyFill="1" applyBorder="1" applyAlignment="1">
      <alignment horizontal="center" vertical="center" wrapText="1"/>
    </xf>
    <xf numFmtId="3" fontId="2" fillId="2" borderId="81" xfId="0" applyNumberFormat="1" applyFont="1" applyFill="1" applyBorder="1" applyAlignment="1">
      <alignment horizontal="center" vertical="center" wrapText="1"/>
    </xf>
    <xf numFmtId="3" fontId="2" fillId="2" borderId="16" xfId="0" applyNumberFormat="1" applyFont="1" applyFill="1" applyBorder="1" applyAlignment="1">
      <alignment horizontal="center" vertical="center" wrapText="1"/>
    </xf>
    <xf numFmtId="0" fontId="10" fillId="0" borderId="69" xfId="0" applyFont="1" applyBorder="1" applyAlignment="1">
      <alignment horizontal="left" vertical="center" wrapText="1"/>
    </xf>
    <xf numFmtId="3" fontId="5" fillId="0" borderId="99" xfId="0" applyNumberFormat="1" applyFont="1" applyBorder="1" applyAlignment="1">
      <alignment horizontal="center" vertical="center" wrapText="1"/>
    </xf>
    <xf numFmtId="3" fontId="5" fillId="0" borderId="6" xfId="0" applyNumberFormat="1" applyFont="1" applyBorder="1" applyAlignment="1">
      <alignment horizontal="center" vertical="center" wrapText="1"/>
    </xf>
    <xf numFmtId="3" fontId="5" fillId="0" borderId="49" xfId="0" applyNumberFormat="1" applyFont="1" applyBorder="1" applyAlignment="1">
      <alignment horizontal="center" vertical="center" wrapText="1"/>
    </xf>
    <xf numFmtId="3" fontId="2" fillId="2" borderId="22" xfId="0" applyNumberFormat="1" applyFont="1" applyFill="1" applyBorder="1" applyAlignment="1">
      <alignment horizontal="center" vertical="center" wrapText="1"/>
    </xf>
    <xf numFmtId="0" fontId="10" fillId="0" borderId="10" xfId="0" applyFont="1" applyFill="1" applyBorder="1" applyAlignment="1">
      <alignment horizontal="left" vertical="center" wrapText="1"/>
    </xf>
    <xf numFmtId="3" fontId="2" fillId="2" borderId="8" xfId="0" applyNumberFormat="1" applyFont="1" applyFill="1" applyBorder="1" applyAlignment="1">
      <alignment horizontal="center" vertical="center" wrapText="1"/>
    </xf>
    <xf numFmtId="0" fontId="5" fillId="0" borderId="9" xfId="0" applyFont="1" applyBorder="1" applyAlignment="1">
      <alignment horizontal="center" vertical="center" wrapText="1"/>
    </xf>
    <xf numFmtId="3" fontId="5" fillId="0" borderId="102" xfId="0" applyNumberFormat="1" applyFont="1" applyBorder="1" applyAlignment="1">
      <alignment horizontal="center" vertical="center" wrapText="1"/>
    </xf>
    <xf numFmtId="3" fontId="5" fillId="0" borderId="90" xfId="0" applyNumberFormat="1" applyFont="1" applyBorder="1" applyAlignment="1">
      <alignment horizontal="center" vertical="center" wrapText="1"/>
    </xf>
    <xf numFmtId="3" fontId="5" fillId="0" borderId="100" xfId="0" applyNumberFormat="1" applyFont="1" applyBorder="1" applyAlignment="1">
      <alignment horizontal="center" vertical="center" wrapText="1"/>
    </xf>
    <xf numFmtId="0" fontId="23" fillId="0" borderId="9" xfId="0" applyFont="1" applyBorder="1" applyAlignment="1">
      <alignment horizontal="center" wrapText="1"/>
    </xf>
    <xf numFmtId="3" fontId="2" fillId="2" borderId="31" xfId="0" applyNumberFormat="1" applyFont="1" applyFill="1" applyBorder="1" applyAlignment="1">
      <alignment horizontal="center" vertical="center" wrapText="1"/>
    </xf>
    <xf numFmtId="3" fontId="2" fillId="2" borderId="4" xfId="0" applyNumberFormat="1" applyFont="1" applyFill="1" applyBorder="1" applyAlignment="1">
      <alignment horizontal="center" vertical="center" wrapText="1"/>
    </xf>
    <xf numFmtId="3" fontId="2" fillId="2" borderId="47" xfId="0" applyNumberFormat="1" applyFont="1" applyFill="1" applyBorder="1" applyAlignment="1">
      <alignment horizontal="center" vertical="center" wrapText="1"/>
    </xf>
    <xf numFmtId="0" fontId="10" fillId="0" borderId="86" xfId="0" applyFont="1" applyBorder="1" applyAlignment="1">
      <alignment horizontal="left" vertical="center" wrapText="1"/>
    </xf>
    <xf numFmtId="3" fontId="5" fillId="0" borderId="60" xfId="0" applyNumberFormat="1" applyFont="1" applyBorder="1" applyAlignment="1">
      <alignment horizontal="center" vertical="center" wrapText="1"/>
    </xf>
    <xf numFmtId="0" fontId="10" fillId="0" borderId="10" xfId="0" applyFont="1" applyBorder="1" applyAlignment="1">
      <alignment horizontal="left" vertical="center" wrapText="1"/>
    </xf>
    <xf numFmtId="0" fontId="23" fillId="0" borderId="58" xfId="0" applyFont="1" applyBorder="1" applyAlignment="1">
      <alignment horizontal="center" vertical="center" wrapText="1"/>
    </xf>
    <xf numFmtId="0" fontId="10" fillId="0" borderId="83" xfId="0" applyFont="1" applyBorder="1" applyAlignment="1">
      <alignment horizontal="left" vertical="center" wrapText="1"/>
    </xf>
    <xf numFmtId="3" fontId="2" fillId="2" borderId="74" xfId="0" applyNumberFormat="1" applyFont="1" applyFill="1" applyBorder="1" applyAlignment="1">
      <alignment horizontal="center" vertical="center" wrapText="1"/>
    </xf>
    <xf numFmtId="3" fontId="0" fillId="0" borderId="99" xfId="0" applyNumberFormat="1" applyFont="1" applyBorder="1" applyAlignment="1">
      <alignment horizontal="center" vertical="center" wrapText="1"/>
    </xf>
    <xf numFmtId="3" fontId="0" fillId="0" borderId="51" xfId="0" applyNumberFormat="1" applyFont="1" applyBorder="1" applyAlignment="1">
      <alignment horizontal="center" vertical="center" wrapText="1"/>
    </xf>
    <xf numFmtId="3" fontId="0" fillId="0" borderId="56" xfId="0" applyNumberFormat="1" applyFont="1" applyBorder="1" applyAlignment="1">
      <alignment horizontal="center" vertical="center" wrapText="1"/>
    </xf>
    <xf numFmtId="3" fontId="0" fillId="0" borderId="6" xfId="0" applyNumberFormat="1" applyFont="1" applyBorder="1" applyAlignment="1">
      <alignment horizontal="center" vertical="center" wrapText="1"/>
    </xf>
    <xf numFmtId="0" fontId="10" fillId="0" borderId="61" xfId="0" applyFont="1" applyBorder="1" applyAlignment="1">
      <alignment horizontal="left" vertical="center" wrapText="1"/>
    </xf>
    <xf numFmtId="0" fontId="23" fillId="0" borderId="1" xfId="0" applyFont="1" applyBorder="1" applyAlignment="1">
      <alignment horizontal="center" vertical="center" wrapText="1"/>
    </xf>
    <xf numFmtId="3" fontId="5" fillId="0" borderId="96" xfId="0" applyNumberFormat="1" applyFont="1" applyBorder="1" applyAlignment="1">
      <alignment horizontal="center" vertical="center" wrapText="1"/>
    </xf>
    <xf numFmtId="3" fontId="5" fillId="0" borderId="84" xfId="0" applyNumberFormat="1" applyFont="1" applyBorder="1" applyAlignment="1">
      <alignment horizontal="center" vertical="center" wrapText="1"/>
    </xf>
    <xf numFmtId="3" fontId="5" fillId="0" borderId="85" xfId="0" applyNumberFormat="1" applyFont="1" applyBorder="1" applyAlignment="1">
      <alignment horizontal="center" vertical="center" wrapText="1"/>
    </xf>
    <xf numFmtId="3" fontId="2" fillId="2" borderId="82" xfId="0" applyNumberFormat="1" applyFont="1" applyFill="1" applyBorder="1" applyAlignment="1">
      <alignment horizontal="center" vertical="center" wrapText="1"/>
    </xf>
    <xf numFmtId="0" fontId="2" fillId="2" borderId="66" xfId="0" applyFont="1" applyFill="1" applyBorder="1" applyAlignment="1">
      <alignment horizontal="center" vertical="center" wrapText="1"/>
    </xf>
    <xf numFmtId="0" fontId="23" fillId="0" borderId="67" xfId="0" applyFont="1" applyBorder="1" applyAlignment="1">
      <alignment horizontal="center" vertical="center" wrapText="1"/>
    </xf>
    <xf numFmtId="0" fontId="23" fillId="0" borderId="89" xfId="0" applyFont="1" applyBorder="1" applyAlignment="1">
      <alignment horizontal="center" vertical="center" wrapText="1"/>
    </xf>
    <xf numFmtId="0" fontId="2" fillId="2" borderId="22" xfId="0" applyFont="1" applyFill="1" applyBorder="1" applyAlignment="1">
      <alignment horizontal="center" vertical="center" wrapText="1"/>
    </xf>
    <xf numFmtId="3" fontId="5" fillId="0" borderId="56" xfId="0" applyNumberFormat="1" applyFont="1" applyBorder="1" applyAlignment="1">
      <alignment horizontal="center" vertical="center" wrapText="1"/>
    </xf>
    <xf numFmtId="3" fontId="5" fillId="0" borderId="93" xfId="0" applyNumberFormat="1" applyFont="1" applyBorder="1" applyAlignment="1">
      <alignment horizontal="center" vertical="center" wrapText="1"/>
    </xf>
    <xf numFmtId="3" fontId="5" fillId="0" borderId="72" xfId="0" applyNumberFormat="1" applyFont="1" applyBorder="1" applyAlignment="1">
      <alignment horizontal="center" vertical="center" wrapText="1"/>
    </xf>
    <xf numFmtId="3" fontId="5" fillId="0" borderId="80" xfId="0" applyNumberFormat="1" applyFont="1" applyBorder="1" applyAlignment="1">
      <alignment horizontal="center" vertical="center" wrapText="1"/>
    </xf>
    <xf numFmtId="0" fontId="23" fillId="0" borderId="13" xfId="0" applyFont="1" applyBorder="1" applyAlignment="1">
      <alignment horizontal="center" vertical="center" wrapText="1"/>
    </xf>
    <xf numFmtId="0" fontId="10" fillId="0" borderId="73" xfId="0" applyFont="1" applyBorder="1" applyAlignment="1">
      <alignment horizontal="left" vertical="center" wrapText="1"/>
    </xf>
    <xf numFmtId="3" fontId="5" fillId="0" borderId="95" xfId="0" applyNumberFormat="1" applyFont="1" applyBorder="1" applyAlignment="1">
      <alignment horizontal="center" vertical="center" wrapText="1"/>
    </xf>
    <xf numFmtId="3" fontId="5" fillId="0" borderId="14" xfId="0" applyNumberFormat="1" applyFont="1" applyBorder="1" applyAlignment="1">
      <alignment horizontal="center" vertical="center" wrapText="1"/>
    </xf>
    <xf numFmtId="3" fontId="5" fillId="0" borderId="54" xfId="0" applyNumberFormat="1" applyFont="1" applyBorder="1" applyAlignment="1">
      <alignment horizontal="center" vertical="center" wrapText="1"/>
    </xf>
    <xf numFmtId="3" fontId="2" fillId="2" borderId="88" xfId="0" applyNumberFormat="1" applyFont="1" applyFill="1" applyBorder="1" applyAlignment="1">
      <alignment horizontal="center" vertical="center" wrapText="1"/>
    </xf>
    <xf numFmtId="0" fontId="10" fillId="0" borderId="58" xfId="0" applyFont="1" applyBorder="1" applyAlignment="1">
      <alignment horizontal="left" vertical="center" wrapText="1"/>
    </xf>
    <xf numFmtId="3" fontId="2" fillId="2" borderId="99" xfId="0" applyNumberFormat="1" applyFont="1" applyFill="1" applyBorder="1" applyAlignment="1">
      <alignment horizontal="center" vertical="center" wrapText="1"/>
    </xf>
    <xf numFmtId="3" fontId="2" fillId="2" borderId="6" xfId="0" applyNumberFormat="1" applyFont="1" applyFill="1" applyBorder="1" applyAlignment="1">
      <alignment horizontal="center" vertical="center" wrapText="1"/>
    </xf>
    <xf numFmtId="0" fontId="23" fillId="0" borderId="9" xfId="0" applyFont="1" applyFill="1" applyBorder="1" applyAlignment="1">
      <alignment horizontal="center" vertical="center" wrapText="1"/>
    </xf>
    <xf numFmtId="0" fontId="10" fillId="0" borderId="67" xfId="0" applyFont="1" applyFill="1" applyBorder="1" applyAlignment="1">
      <alignment horizontal="left" vertical="center" wrapText="1"/>
    </xf>
    <xf numFmtId="3" fontId="2" fillId="2" borderId="70" xfId="0" applyNumberFormat="1" applyFont="1" applyFill="1" applyBorder="1" applyAlignment="1">
      <alignment horizontal="center" vertical="center" wrapText="1"/>
    </xf>
    <xf numFmtId="3" fontId="5" fillId="0" borderId="55" xfId="0" applyNumberFormat="1" applyFont="1" applyBorder="1" applyAlignment="1">
      <alignment horizontal="center" vertical="center" wrapText="1"/>
    </xf>
    <xf numFmtId="3" fontId="2" fillId="2" borderId="46" xfId="0" applyNumberFormat="1" applyFont="1" applyFill="1" applyBorder="1" applyAlignment="1">
      <alignment horizontal="center" vertical="center" wrapText="1"/>
    </xf>
    <xf numFmtId="0" fontId="5" fillId="0" borderId="0" xfId="0" applyFont="1" applyAlignment="1">
      <alignment horizontal="left" vertical="center" wrapText="1"/>
    </xf>
    <xf numFmtId="0" fontId="25" fillId="0" borderId="0" xfId="0" applyFont="1" applyFill="1" applyBorder="1" applyAlignment="1">
      <alignment wrapText="1"/>
    </xf>
    <xf numFmtId="0" fontId="2" fillId="0" borderId="0" xfId="0" applyFont="1" applyAlignment="1">
      <alignment wrapText="1"/>
    </xf>
    <xf numFmtId="0" fontId="23" fillId="0" borderId="86" xfId="0" applyFont="1" applyBorder="1" applyAlignment="1">
      <alignment horizontal="center" vertical="center" wrapText="1"/>
    </xf>
    <xf numFmtId="3" fontId="5" fillId="0" borderId="62" xfId="0" applyNumberFormat="1" applyFont="1" applyBorder="1" applyAlignment="1">
      <alignment horizontal="center" vertical="center" wrapText="1"/>
    </xf>
    <xf numFmtId="0" fontId="2" fillId="2" borderId="67" xfId="0" applyFont="1" applyFill="1" applyBorder="1" applyAlignment="1">
      <alignment horizontal="center" vertical="center" wrapText="1"/>
    </xf>
    <xf numFmtId="3" fontId="2" fillId="2" borderId="96" xfId="0" applyNumberFormat="1" applyFont="1" applyFill="1" applyBorder="1" applyAlignment="1">
      <alignment horizontal="center" vertical="center" wrapText="1"/>
    </xf>
    <xf numFmtId="3" fontId="2" fillId="2" borderId="84" xfId="0" applyNumberFormat="1" applyFont="1" applyFill="1" applyBorder="1" applyAlignment="1">
      <alignment horizontal="center" vertical="center" wrapText="1"/>
    </xf>
    <xf numFmtId="3" fontId="2" fillId="2" borderId="98" xfId="0" applyNumberFormat="1" applyFont="1" applyFill="1" applyBorder="1" applyAlignment="1">
      <alignment horizontal="center" vertical="center" wrapText="1"/>
    </xf>
    <xf numFmtId="3" fontId="5" fillId="0" borderId="107" xfId="0" applyNumberFormat="1" applyFont="1" applyBorder="1" applyAlignment="1">
      <alignment horizontal="center" vertical="center" wrapText="1"/>
    </xf>
    <xf numFmtId="3" fontId="5" fillId="0" borderId="2" xfId="0" applyNumberFormat="1" applyFont="1" applyBorder="1" applyAlignment="1">
      <alignment horizontal="center" vertical="center" wrapText="1"/>
    </xf>
    <xf numFmtId="0" fontId="2" fillId="2" borderId="9" xfId="0" applyFont="1" applyFill="1" applyBorder="1" applyAlignment="1">
      <alignment horizontal="center" vertical="center" wrapText="1"/>
    </xf>
    <xf numFmtId="3" fontId="2" fillId="2" borderId="94" xfId="0" applyNumberFormat="1" applyFont="1" applyFill="1" applyBorder="1" applyAlignment="1">
      <alignment horizontal="center" vertical="center" wrapText="1"/>
    </xf>
    <xf numFmtId="3" fontId="2" fillId="2" borderId="10" xfId="0" applyNumberFormat="1" applyFont="1" applyFill="1" applyBorder="1" applyAlignment="1">
      <alignment horizontal="center" vertical="center" wrapText="1"/>
    </xf>
    <xf numFmtId="3" fontId="2" fillId="2" borderId="61" xfId="0" applyNumberFormat="1" applyFont="1" applyFill="1" applyBorder="1" applyAlignment="1">
      <alignment horizontal="center" vertical="center" wrapText="1"/>
    </xf>
    <xf numFmtId="0" fontId="5" fillId="0" borderId="67" xfId="0" applyFont="1" applyBorder="1" applyAlignment="1">
      <alignment horizontal="center" vertical="center" wrapText="1"/>
    </xf>
    <xf numFmtId="3" fontId="5" fillId="0" borderId="94"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3" fontId="5" fillId="0" borderId="61" xfId="0" applyNumberFormat="1" applyFont="1" applyFill="1" applyBorder="1" applyAlignment="1">
      <alignment horizontal="center" vertical="center" wrapText="1"/>
    </xf>
    <xf numFmtId="3" fontId="5" fillId="0" borderId="102" xfId="0" applyNumberFormat="1" applyFont="1" applyFill="1" applyBorder="1" applyAlignment="1">
      <alignment horizontal="center" vertical="center" wrapText="1"/>
    </xf>
    <xf numFmtId="3" fontId="5" fillId="0" borderId="90" xfId="0" applyNumberFormat="1" applyFont="1" applyFill="1" applyBorder="1" applyAlignment="1">
      <alignment horizontal="center" vertical="center" wrapText="1"/>
    </xf>
    <xf numFmtId="3" fontId="5" fillId="0" borderId="87" xfId="0" applyNumberFormat="1" applyFont="1" applyFill="1" applyBorder="1" applyAlignment="1">
      <alignment horizontal="center" vertical="center" wrapText="1"/>
    </xf>
    <xf numFmtId="3" fontId="5" fillId="0" borderId="87" xfId="0" applyNumberFormat="1" applyFont="1" applyBorder="1" applyAlignment="1">
      <alignment horizontal="center" vertical="center" wrapText="1"/>
    </xf>
    <xf numFmtId="3" fontId="5" fillId="0" borderId="101" xfId="0" applyNumberFormat="1" applyFont="1" applyFill="1" applyBorder="1" applyAlignment="1">
      <alignment horizontal="center" vertical="center" wrapText="1"/>
    </xf>
    <xf numFmtId="3" fontId="5" fillId="0" borderId="51" xfId="0" applyNumberFormat="1" applyFont="1" applyFill="1" applyBorder="1" applyAlignment="1">
      <alignment horizontal="center" vertical="center" wrapText="1"/>
    </xf>
    <xf numFmtId="3" fontId="5" fillId="0" borderId="59" xfId="0" applyNumberFormat="1" applyFont="1" applyFill="1" applyBorder="1" applyAlignment="1">
      <alignment horizontal="center" vertical="center" wrapText="1"/>
    </xf>
    <xf numFmtId="0" fontId="2" fillId="0" borderId="0" xfId="0" applyFont="1" applyFill="1" applyAlignment="1">
      <alignment wrapText="1"/>
    </xf>
    <xf numFmtId="0" fontId="10" fillId="0" borderId="13" xfId="0" applyFont="1" applyBorder="1" applyAlignment="1">
      <alignment horizontal="left" vertical="center" wrapText="1"/>
    </xf>
    <xf numFmtId="0" fontId="23" fillId="0" borderId="69" xfId="0" applyFont="1" applyBorder="1" applyAlignment="1">
      <alignment horizontal="center" vertical="center" wrapText="1"/>
    </xf>
    <xf numFmtId="0" fontId="2" fillId="0" borderId="57" xfId="0" applyFont="1" applyFill="1" applyBorder="1" applyAlignment="1">
      <alignment wrapText="1"/>
    </xf>
    <xf numFmtId="0" fontId="23" fillId="0" borderId="67" xfId="0" applyFont="1" applyFill="1" applyBorder="1" applyAlignment="1">
      <alignment horizontal="center" vertical="center" wrapText="1"/>
    </xf>
    <xf numFmtId="0" fontId="2" fillId="4" borderId="0" xfId="0" applyFont="1" applyFill="1" applyAlignment="1">
      <alignment wrapText="1"/>
    </xf>
    <xf numFmtId="0" fontId="23" fillId="4" borderId="67" xfId="0" applyFont="1" applyFill="1" applyBorder="1" applyAlignment="1">
      <alignment horizontal="center" vertical="center" wrapText="1"/>
    </xf>
    <xf numFmtId="3" fontId="5" fillId="4" borderId="101" xfId="0" applyNumberFormat="1" applyFont="1" applyFill="1" applyBorder="1" applyAlignment="1">
      <alignment horizontal="center" vertical="center" wrapText="1"/>
    </xf>
    <xf numFmtId="3" fontId="5" fillId="4" borderId="51" xfId="0" applyNumberFormat="1" applyFont="1" applyFill="1" applyBorder="1" applyAlignment="1">
      <alignment horizontal="center" vertical="center" wrapText="1"/>
    </xf>
    <xf numFmtId="3" fontId="5" fillId="4" borderId="59" xfId="0" applyNumberFormat="1" applyFont="1" applyFill="1" applyBorder="1" applyAlignment="1">
      <alignment horizontal="center" vertical="center" wrapText="1"/>
    </xf>
    <xf numFmtId="0" fontId="5" fillId="4" borderId="0" xfId="0" applyFont="1" applyFill="1" applyAlignment="1">
      <alignment wrapText="1"/>
    </xf>
    <xf numFmtId="3" fontId="5" fillId="4" borderId="94" xfId="0" applyNumberFormat="1" applyFont="1" applyFill="1" applyBorder="1" applyAlignment="1">
      <alignment horizontal="center" vertical="center" wrapText="1"/>
    </xf>
    <xf numFmtId="3" fontId="5" fillId="4" borderId="10" xfId="0" applyNumberFormat="1" applyFont="1" applyFill="1" applyBorder="1" applyAlignment="1">
      <alignment horizontal="center" vertical="center" wrapText="1"/>
    </xf>
    <xf numFmtId="3" fontId="5" fillId="4" borderId="61" xfId="0" applyNumberFormat="1" applyFont="1" applyFill="1" applyBorder="1" applyAlignment="1">
      <alignment horizontal="center" vertical="center" wrapText="1"/>
    </xf>
    <xf numFmtId="3" fontId="5" fillId="4" borderId="95" xfId="0" applyNumberFormat="1" applyFont="1" applyFill="1" applyBorder="1" applyAlignment="1">
      <alignment horizontal="center" vertical="center" wrapText="1"/>
    </xf>
    <xf numFmtId="3" fontId="5" fillId="4" borderId="14" xfId="0" applyNumberFormat="1" applyFont="1" applyFill="1" applyBorder="1" applyAlignment="1">
      <alignment horizontal="center" vertical="center" wrapText="1"/>
    </xf>
    <xf numFmtId="3" fontId="5" fillId="4" borderId="102" xfId="0" applyNumberFormat="1" applyFont="1" applyFill="1" applyBorder="1" applyAlignment="1">
      <alignment horizontal="center" vertical="center" wrapText="1"/>
    </xf>
    <xf numFmtId="3" fontId="5" fillId="4" borderId="90" xfId="0" applyNumberFormat="1" applyFont="1" applyFill="1" applyBorder="1" applyAlignment="1">
      <alignment horizontal="center" vertical="center" wrapText="1"/>
    </xf>
    <xf numFmtId="3" fontId="5" fillId="4" borderId="87" xfId="0" applyNumberFormat="1" applyFont="1" applyFill="1" applyBorder="1" applyAlignment="1">
      <alignment horizontal="center" vertical="center" wrapText="1"/>
    </xf>
    <xf numFmtId="0" fontId="23" fillId="4" borderId="86" xfId="0" applyFont="1" applyFill="1" applyBorder="1" applyAlignment="1">
      <alignment horizontal="center" vertical="center" wrapText="1"/>
    </xf>
    <xf numFmtId="0" fontId="2" fillId="2" borderId="88" xfId="0" applyFont="1" applyFill="1" applyBorder="1" applyAlignment="1">
      <alignment horizontal="center" vertical="center" wrapText="1"/>
    </xf>
    <xf numFmtId="0" fontId="24" fillId="0" borderId="0" xfId="0" applyFont="1"/>
    <xf numFmtId="0" fontId="5" fillId="0" borderId="0" xfId="0" applyFont="1" applyFill="1" applyAlignment="1">
      <alignment wrapText="1"/>
    </xf>
    <xf numFmtId="3" fontId="5" fillId="0" borderId="0" xfId="0" applyNumberFormat="1" applyFont="1" applyFill="1" applyBorder="1" applyAlignment="1">
      <alignment wrapText="1"/>
    </xf>
    <xf numFmtId="0" fontId="5" fillId="0" borderId="0" xfId="20" applyFont="1" applyFill="1" applyBorder="1" applyAlignment="1">
      <alignment horizontal="center" vertical="center"/>
    </xf>
    <xf numFmtId="0" fontId="5" fillId="0" borderId="0" xfId="20" applyFont="1"/>
    <xf numFmtId="0" fontId="5" fillId="0" borderId="0" xfId="20" applyFont="1" applyBorder="1"/>
    <xf numFmtId="0" fontId="9" fillId="0" borderId="0" xfId="20" applyFont="1" applyBorder="1" applyAlignment="1">
      <alignment horizontal="right"/>
    </xf>
    <xf numFmtId="0" fontId="9" fillId="0" borderId="0" xfId="20" applyFont="1" applyBorder="1" applyAlignment="1"/>
    <xf numFmtId="0" fontId="5" fillId="0" borderId="97" xfId="20" applyFont="1" applyBorder="1"/>
    <xf numFmtId="0" fontId="5" fillId="0" borderId="0" xfId="20" applyFont="1" applyBorder="1" applyAlignment="1"/>
    <xf numFmtId="0" fontId="2" fillId="0" borderId="0" xfId="20" applyFont="1" applyFill="1" applyBorder="1" applyAlignment="1">
      <alignment horizontal="center" vertical="center"/>
    </xf>
    <xf numFmtId="0" fontId="2" fillId="3" borderId="107" xfId="20" applyFont="1" applyFill="1" applyBorder="1" applyAlignment="1">
      <alignment horizontal="center" vertical="center" wrapText="1"/>
    </xf>
    <xf numFmtId="0" fontId="2" fillId="3" borderId="2" xfId="20" applyFont="1" applyFill="1" applyBorder="1" applyAlignment="1">
      <alignment horizontal="center" vertical="center" wrapText="1"/>
    </xf>
    <xf numFmtId="0" fontId="2" fillId="3" borderId="47" xfId="20" applyFont="1" applyFill="1" applyBorder="1" applyAlignment="1">
      <alignment horizontal="center" vertical="center" wrapText="1"/>
    </xf>
    <xf numFmtId="0" fontId="2" fillId="3" borderId="16" xfId="20" applyFont="1" applyFill="1" applyBorder="1" applyAlignment="1">
      <alignment horizontal="center" vertical="center" wrapText="1"/>
    </xf>
    <xf numFmtId="3" fontId="2" fillId="2" borderId="88" xfId="20" applyNumberFormat="1" applyFont="1" applyFill="1" applyBorder="1" applyAlignment="1">
      <alignment horizontal="center" vertical="center"/>
    </xf>
    <xf numFmtId="3" fontId="2" fillId="2" borderId="2" xfId="20" applyNumberFormat="1" applyFont="1" applyFill="1" applyBorder="1" applyAlignment="1">
      <alignment horizontal="center" vertical="center"/>
    </xf>
    <xf numFmtId="3" fontId="2" fillId="2" borderId="55" xfId="20" applyNumberFormat="1" applyFont="1" applyFill="1" applyBorder="1" applyAlignment="1">
      <alignment horizontal="center" vertical="center"/>
    </xf>
    <xf numFmtId="3" fontId="2" fillId="2" borderId="16" xfId="20" applyNumberFormat="1" applyFont="1" applyFill="1" applyBorder="1" applyAlignment="1">
      <alignment horizontal="center" vertical="center"/>
    </xf>
    <xf numFmtId="3" fontId="2" fillId="2" borderId="107" xfId="20" applyNumberFormat="1" applyFont="1" applyFill="1" applyBorder="1" applyAlignment="1">
      <alignment horizontal="center" vertical="center"/>
    </xf>
    <xf numFmtId="0" fontId="23" fillId="0" borderId="0" xfId="20" applyFont="1" applyFill="1" applyBorder="1" applyAlignment="1">
      <alignment horizontal="center" vertical="center"/>
    </xf>
    <xf numFmtId="0" fontId="10" fillId="0" borderId="67" xfId="20" applyFont="1" applyBorder="1" applyAlignment="1">
      <alignment horizontal="left" vertical="center"/>
    </xf>
    <xf numFmtId="3" fontId="5" fillId="0" borderId="69" xfId="20" applyNumberFormat="1" applyFont="1" applyBorder="1" applyAlignment="1">
      <alignment horizontal="center" vertical="center"/>
    </xf>
    <xf numFmtId="3" fontId="5" fillId="0" borderId="51" xfId="20" applyNumberFormat="1" applyFont="1" applyBorder="1" applyAlignment="1">
      <alignment horizontal="center" vertical="center"/>
    </xf>
    <xf numFmtId="3" fontId="5" fillId="0" borderId="59" xfId="20" applyNumberFormat="1" applyFont="1" applyBorder="1" applyAlignment="1">
      <alignment horizontal="center" vertical="center"/>
    </xf>
    <xf numFmtId="3" fontId="2" fillId="2" borderId="4" xfId="20" applyNumberFormat="1" applyFont="1" applyFill="1" applyBorder="1" applyAlignment="1">
      <alignment horizontal="center" vertical="center"/>
    </xf>
    <xf numFmtId="3" fontId="5" fillId="0" borderId="101" xfId="20" applyNumberFormat="1" applyFont="1" applyBorder="1" applyAlignment="1">
      <alignment horizontal="center" vertical="center"/>
    </xf>
    <xf numFmtId="0" fontId="10" fillId="0" borderId="10" xfId="19" applyFont="1" applyBorder="1" applyAlignment="1">
      <alignment horizontal="left" vertical="center"/>
    </xf>
    <xf numFmtId="3" fontId="5" fillId="0" borderId="67" xfId="20" applyNumberFormat="1" applyFont="1" applyBorder="1" applyAlignment="1">
      <alignment horizontal="center" vertical="center"/>
    </xf>
    <xf numFmtId="3" fontId="5" fillId="0" borderId="10" xfId="20" applyNumberFormat="1" applyFont="1" applyBorder="1" applyAlignment="1">
      <alignment horizontal="center" vertical="center"/>
    </xf>
    <xf numFmtId="3" fontId="5" fillId="0" borderId="61" xfId="20" applyNumberFormat="1" applyFont="1" applyBorder="1" applyAlignment="1">
      <alignment horizontal="center" vertical="center"/>
    </xf>
    <xf numFmtId="3" fontId="2" fillId="2" borderId="8" xfId="20" applyNumberFormat="1" applyFont="1" applyFill="1" applyBorder="1" applyAlignment="1">
      <alignment horizontal="center" vertical="center"/>
    </xf>
    <xf numFmtId="3" fontId="5" fillId="0" borderId="94" xfId="20" applyNumberFormat="1" applyFont="1" applyBorder="1" applyAlignment="1">
      <alignment horizontal="center" vertical="center"/>
    </xf>
    <xf numFmtId="0" fontId="23" fillId="0" borderId="0" xfId="20" applyFont="1" applyFill="1" applyBorder="1" applyAlignment="1">
      <alignment horizontal="center" vertical="center" wrapText="1"/>
    </xf>
    <xf numFmtId="0" fontId="10" fillId="0" borderId="67" xfId="20" applyFont="1" applyBorder="1" applyAlignment="1">
      <alignment horizontal="left" vertical="center" wrapText="1"/>
    </xf>
    <xf numFmtId="0" fontId="10" fillId="0" borderId="10" xfId="20" applyFont="1" applyBorder="1" applyAlignment="1">
      <alignment horizontal="left" vertical="center"/>
    </xf>
    <xf numFmtId="0" fontId="10" fillId="0" borderId="52" xfId="20" applyFont="1" applyBorder="1" applyAlignment="1">
      <alignment horizontal="left" vertical="center"/>
    </xf>
    <xf numFmtId="3" fontId="5" fillId="0" borderId="73" xfId="20" applyNumberFormat="1" applyFont="1" applyBorder="1" applyAlignment="1">
      <alignment horizontal="center" vertical="center"/>
    </xf>
    <xf numFmtId="3" fontId="5" fillId="0" borderId="14" xfId="20" applyNumberFormat="1" applyFont="1" applyBorder="1" applyAlignment="1">
      <alignment horizontal="center" vertical="center"/>
    </xf>
    <xf numFmtId="3" fontId="5" fillId="0" borderId="62" xfId="20" applyNumberFormat="1" applyFont="1" applyBorder="1" applyAlignment="1">
      <alignment horizontal="center" vertical="center"/>
    </xf>
    <xf numFmtId="3" fontId="2" fillId="2" borderId="31" xfId="20" applyNumberFormat="1" applyFont="1" applyFill="1" applyBorder="1" applyAlignment="1">
      <alignment horizontal="center" vertical="center"/>
    </xf>
    <xf numFmtId="3" fontId="5" fillId="0" borderId="95" xfId="20" applyNumberFormat="1" applyFont="1" applyBorder="1" applyAlignment="1">
      <alignment horizontal="center" vertical="center"/>
    </xf>
    <xf numFmtId="3" fontId="2" fillId="2" borderId="18" xfId="20" applyNumberFormat="1" applyFont="1" applyFill="1" applyBorder="1" applyAlignment="1">
      <alignment horizontal="center" vertical="center"/>
    </xf>
    <xf numFmtId="0" fontId="10" fillId="0" borderId="66" xfId="20" applyFont="1" applyBorder="1" applyAlignment="1">
      <alignment horizontal="left" vertical="center"/>
    </xf>
    <xf numFmtId="0" fontId="10" fillId="0" borderId="73" xfId="20" applyFont="1" applyBorder="1" applyAlignment="1">
      <alignment horizontal="left" vertical="center"/>
    </xf>
    <xf numFmtId="0" fontId="10" fillId="0" borderId="90" xfId="19" applyFont="1" applyBorder="1" applyAlignment="1">
      <alignment horizontal="left" vertical="center"/>
    </xf>
    <xf numFmtId="0" fontId="2" fillId="0" borderId="0" xfId="20" applyFont="1" applyBorder="1"/>
    <xf numFmtId="0" fontId="2" fillId="0" borderId="0" xfId="20" applyFont="1"/>
    <xf numFmtId="0" fontId="10" fillId="0" borderId="69" xfId="20" applyFont="1" applyBorder="1" applyAlignment="1">
      <alignment horizontal="left" vertical="center"/>
    </xf>
    <xf numFmtId="3" fontId="2" fillId="2" borderId="83" xfId="20" applyNumberFormat="1" applyFont="1" applyFill="1" applyBorder="1" applyAlignment="1">
      <alignment horizontal="center" vertical="center"/>
    </xf>
    <xf numFmtId="3" fontId="2" fillId="2" borderId="84" xfId="20" applyNumberFormat="1" applyFont="1" applyFill="1" applyBorder="1" applyAlignment="1">
      <alignment horizontal="center" vertical="center"/>
    </xf>
    <xf numFmtId="3" fontId="2" fillId="2" borderId="98" xfId="20" applyNumberFormat="1" applyFont="1" applyFill="1" applyBorder="1" applyAlignment="1">
      <alignment horizontal="center" vertical="center"/>
    </xf>
    <xf numFmtId="3" fontId="2" fillId="2" borderId="82" xfId="20" applyNumberFormat="1" applyFont="1" applyFill="1" applyBorder="1" applyAlignment="1">
      <alignment horizontal="center" vertical="center"/>
    </xf>
    <xf numFmtId="3" fontId="2" fillId="2" borderId="96" xfId="20" applyNumberFormat="1" applyFont="1" applyFill="1" applyBorder="1" applyAlignment="1">
      <alignment horizontal="center" vertical="center"/>
    </xf>
    <xf numFmtId="3" fontId="5" fillId="0" borderId="11" xfId="20" applyNumberFormat="1" applyFont="1" applyBorder="1" applyAlignment="1">
      <alignment horizontal="center" vertical="center"/>
    </xf>
    <xf numFmtId="0" fontId="10" fillId="0" borderId="86" xfId="20" applyFont="1" applyBorder="1" applyAlignment="1">
      <alignment horizontal="left" vertical="center"/>
    </xf>
    <xf numFmtId="3" fontId="2" fillId="2" borderId="47" xfId="20" applyNumberFormat="1" applyFont="1" applyFill="1" applyBorder="1" applyAlignment="1">
      <alignment horizontal="center" vertical="center"/>
    </xf>
    <xf numFmtId="3" fontId="2" fillId="0" borderId="0" xfId="20" applyNumberFormat="1" applyFont="1" applyBorder="1"/>
    <xf numFmtId="3" fontId="5" fillId="0" borderId="68" xfId="20" applyNumberFormat="1" applyFont="1" applyBorder="1" applyAlignment="1">
      <alignment horizontal="center" vertical="center"/>
    </xf>
    <xf numFmtId="0" fontId="23" fillId="0" borderId="0" xfId="20" applyFont="1" applyFill="1" applyBorder="1" applyAlignment="1">
      <alignment vertical="center"/>
    </xf>
    <xf numFmtId="3" fontId="5" fillId="0" borderId="0" xfId="20" applyNumberFormat="1" applyFont="1" applyBorder="1"/>
    <xf numFmtId="3" fontId="5" fillId="0" borderId="86" xfId="20" applyNumberFormat="1" applyFont="1" applyBorder="1" applyAlignment="1">
      <alignment horizontal="center" vertical="center"/>
    </xf>
    <xf numFmtId="3" fontId="5" fillId="0" borderId="90" xfId="20" applyNumberFormat="1" applyFont="1" applyBorder="1" applyAlignment="1">
      <alignment horizontal="center" vertical="center"/>
    </xf>
    <xf numFmtId="3" fontId="5" fillId="0" borderId="87" xfId="20" applyNumberFormat="1" applyFont="1" applyBorder="1" applyAlignment="1">
      <alignment horizontal="center" vertical="center"/>
    </xf>
    <xf numFmtId="3" fontId="2" fillId="2" borderId="12" xfId="20" applyNumberFormat="1" applyFont="1" applyFill="1" applyBorder="1" applyAlignment="1">
      <alignment horizontal="center" vertical="center"/>
    </xf>
    <xf numFmtId="3" fontId="5" fillId="0" borderId="102" xfId="20" applyNumberFormat="1" applyFont="1" applyBorder="1" applyAlignment="1">
      <alignment horizontal="center" vertical="center"/>
    </xf>
    <xf numFmtId="0" fontId="9" fillId="2" borderId="17" xfId="19" applyFont="1" applyFill="1" applyBorder="1" applyAlignment="1">
      <alignment vertical="center"/>
    </xf>
    <xf numFmtId="3" fontId="2" fillId="2" borderId="3" xfId="20" applyNumberFormat="1" applyFont="1" applyFill="1" applyBorder="1" applyAlignment="1">
      <alignment horizontal="center" vertical="center"/>
    </xf>
    <xf numFmtId="0" fontId="24" fillId="0" borderId="0" xfId="20" applyFont="1" applyFill="1" applyBorder="1"/>
    <xf numFmtId="0" fontId="14" fillId="0" borderId="0" xfId="18"/>
    <xf numFmtId="0" fontId="5" fillId="0" borderId="0" xfId="18" applyFont="1"/>
    <xf numFmtId="0" fontId="2" fillId="0" borderId="0" xfId="18" applyFont="1" applyAlignment="1">
      <alignment horizontal="right"/>
    </xf>
    <xf numFmtId="0" fontId="26" fillId="0" borderId="0" xfId="18" applyFont="1" applyAlignment="1">
      <alignment horizontal="right"/>
    </xf>
    <xf numFmtId="0" fontId="38" fillId="0" borderId="18" xfId="18" applyFont="1" applyBorder="1" applyAlignment="1">
      <alignment horizontal="center" vertical="center" wrapText="1"/>
    </xf>
    <xf numFmtId="0" fontId="38" fillId="9" borderId="46" xfId="18" applyFont="1" applyFill="1" applyBorder="1" applyAlignment="1">
      <alignment horizontal="center" vertical="center" wrapText="1"/>
    </xf>
    <xf numFmtId="0" fontId="14" fillId="0" borderId="0" xfId="18" applyAlignment="1">
      <alignment horizontal="center" vertical="center"/>
    </xf>
    <xf numFmtId="0" fontId="37" fillId="9" borderId="106" xfId="18" applyFont="1" applyFill="1" applyBorder="1" applyAlignment="1">
      <alignment horizontal="left" vertical="center" wrapText="1"/>
    </xf>
    <xf numFmtId="3" fontId="37" fillId="9" borderId="0" xfId="18" applyNumberFormat="1" applyFont="1" applyFill="1" applyAlignment="1">
      <alignment horizontal="center" vertical="center" wrapText="1"/>
    </xf>
    <xf numFmtId="164" fontId="37" fillId="9" borderId="0" xfId="30" applyNumberFormat="1" applyFont="1" applyFill="1" applyAlignment="1">
      <alignment horizontal="center" vertical="center" wrapText="1"/>
    </xf>
    <xf numFmtId="166" fontId="14" fillId="11" borderId="0" xfId="1" applyNumberFormat="1" applyFont="1" applyFill="1"/>
    <xf numFmtId="166" fontId="14" fillId="0" borderId="0" xfId="1" applyNumberFormat="1" applyFont="1"/>
    <xf numFmtId="3" fontId="14" fillId="0" borderId="0" xfId="18" applyNumberFormat="1"/>
    <xf numFmtId="3" fontId="37" fillId="0" borderId="0" xfId="18" applyNumberFormat="1" applyFont="1" applyFill="1" applyAlignment="1">
      <alignment horizontal="center" vertical="center" wrapText="1"/>
    </xf>
    <xf numFmtId="1" fontId="14" fillId="0" borderId="0" xfId="18" applyNumberFormat="1"/>
    <xf numFmtId="0" fontId="37" fillId="0" borderId="109" xfId="18" applyFont="1" applyBorder="1" applyAlignment="1">
      <alignment horizontal="left" vertical="center" wrapText="1"/>
    </xf>
    <xf numFmtId="3" fontId="37" fillId="9" borderId="110" xfId="18" applyNumberFormat="1" applyFont="1" applyFill="1" applyBorder="1" applyAlignment="1">
      <alignment horizontal="center" vertical="center" wrapText="1"/>
    </xf>
    <xf numFmtId="164" fontId="37" fillId="9" borderId="110" xfId="30" applyNumberFormat="1" applyFont="1" applyFill="1" applyBorder="1" applyAlignment="1">
      <alignment horizontal="center" vertical="center" wrapText="1"/>
    </xf>
    <xf numFmtId="0" fontId="5" fillId="0" borderId="0" xfId="18" applyFont="1" applyAlignment="1">
      <alignment wrapText="1"/>
    </xf>
    <xf numFmtId="0" fontId="40" fillId="0" borderId="0" xfId="11" applyFont="1"/>
    <xf numFmtId="0" fontId="37" fillId="0" borderId="0" xfId="11" applyFont="1"/>
    <xf numFmtId="0" fontId="37" fillId="0" borderId="66" xfId="13" applyFont="1" applyBorder="1" applyAlignment="1">
      <alignment horizontal="center" vertical="center" wrapText="1"/>
    </xf>
    <xf numFmtId="0" fontId="37" fillId="0" borderId="6" xfId="13" applyFont="1" applyBorder="1" applyAlignment="1">
      <alignment horizontal="center" vertical="center" wrapText="1"/>
    </xf>
    <xf numFmtId="0" fontId="37" fillId="5" borderId="56" xfId="13" applyFont="1" applyFill="1" applyBorder="1" applyAlignment="1">
      <alignment horizontal="center" vertical="center" wrapText="1"/>
    </xf>
    <xf numFmtId="164" fontId="37" fillId="0" borderId="69" xfId="13" applyNumberFormat="1" applyFont="1" applyBorder="1" applyAlignment="1">
      <alignment horizontal="center" vertical="center" wrapText="1"/>
    </xf>
    <xf numFmtId="164" fontId="37" fillId="0" borderId="51" xfId="13" applyNumberFormat="1" applyFont="1" applyBorder="1" applyAlignment="1">
      <alignment horizontal="center" vertical="center" wrapText="1"/>
    </xf>
    <xf numFmtId="164" fontId="37" fillId="5" borderId="59" xfId="13" applyNumberFormat="1" applyFont="1" applyFill="1" applyBorder="1" applyAlignment="1">
      <alignment horizontal="center" vertical="center" wrapText="1"/>
    </xf>
    <xf numFmtId="164" fontId="37" fillId="5" borderId="56" xfId="13" applyNumberFormat="1" applyFont="1" applyFill="1" applyBorder="1" applyAlignment="1">
      <alignment horizontal="center" vertical="center" wrapText="1"/>
    </xf>
    <xf numFmtId="164" fontId="40" fillId="0" borderId="0" xfId="11" applyNumberFormat="1" applyFont="1"/>
    <xf numFmtId="164" fontId="37" fillId="0" borderId="67" xfId="13" applyNumberFormat="1" applyFont="1" applyBorder="1" applyAlignment="1">
      <alignment horizontal="center" vertical="center" wrapText="1"/>
    </xf>
    <xf numFmtId="164" fontId="37" fillId="0" borderId="10" xfId="13" applyNumberFormat="1" applyFont="1" applyBorder="1" applyAlignment="1">
      <alignment horizontal="center" vertical="center" wrapText="1"/>
    </xf>
    <xf numFmtId="164" fontId="37" fillId="5" borderId="61" xfId="13" applyNumberFormat="1" applyFont="1" applyFill="1" applyBorder="1" applyAlignment="1">
      <alignment horizontal="center" vertical="center" wrapText="1"/>
    </xf>
    <xf numFmtId="164" fontId="37" fillId="0" borderId="73" xfId="13" applyNumberFormat="1" applyFont="1" applyBorder="1" applyAlignment="1">
      <alignment horizontal="center" vertical="center" wrapText="1"/>
    </xf>
    <xf numFmtId="164" fontId="37" fillId="0" borderId="14" xfId="13" applyNumberFormat="1" applyFont="1" applyBorder="1" applyAlignment="1">
      <alignment horizontal="center" vertical="center" wrapText="1"/>
    </xf>
    <xf numFmtId="164" fontId="37" fillId="5" borderId="62" xfId="13" applyNumberFormat="1" applyFont="1" applyFill="1" applyBorder="1" applyAlignment="1">
      <alignment horizontal="center" vertical="center" wrapText="1"/>
    </xf>
    <xf numFmtId="0" fontId="5" fillId="0" borderId="0" xfId="0" applyFont="1" applyFill="1" applyAlignment="1">
      <alignment vertical="center" wrapText="1"/>
    </xf>
    <xf numFmtId="0" fontId="5" fillId="0" borderId="0" xfId="0" applyFont="1" applyAlignment="1">
      <alignment vertical="center" wrapText="1"/>
    </xf>
    <xf numFmtId="0" fontId="20"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2" borderId="107"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5" fillId="2" borderId="101" xfId="0" applyFont="1" applyFill="1" applyBorder="1" applyAlignment="1">
      <alignment vertical="center" wrapText="1"/>
    </xf>
    <xf numFmtId="0" fontId="5" fillId="2" borderId="51" xfId="0" applyFont="1" applyFill="1" applyBorder="1" applyAlignment="1">
      <alignment vertical="center" wrapText="1"/>
    </xf>
    <xf numFmtId="0" fontId="5" fillId="2" borderId="60" xfId="0" applyFont="1" applyFill="1" applyBorder="1" applyAlignment="1">
      <alignment vertical="center" wrapText="1"/>
    </xf>
    <xf numFmtId="0" fontId="5" fillId="2" borderId="22" xfId="0" applyFont="1" applyFill="1" applyBorder="1" applyAlignment="1">
      <alignment vertical="center" wrapText="1"/>
    </xf>
    <xf numFmtId="3" fontId="5" fillId="0" borderId="8" xfId="0" applyNumberFormat="1" applyFont="1" applyBorder="1" applyAlignment="1">
      <alignment horizontal="center" vertical="center" wrapText="1"/>
    </xf>
    <xf numFmtId="0" fontId="5" fillId="0" borderId="10" xfId="0" applyFont="1" applyBorder="1" applyAlignment="1">
      <alignment vertical="center" wrapText="1"/>
    </xf>
    <xf numFmtId="0" fontId="5" fillId="0" borderId="61" xfId="0" applyFont="1" applyBorder="1" applyAlignment="1">
      <alignment vertical="center" wrapText="1"/>
    </xf>
    <xf numFmtId="0" fontId="5" fillId="0" borderId="73" xfId="0" applyFont="1" applyBorder="1" applyAlignment="1">
      <alignment horizontal="center" vertical="center" wrapText="1"/>
    </xf>
    <xf numFmtId="3" fontId="2" fillId="0" borderId="94" xfId="0" applyNumberFormat="1" applyFont="1" applyBorder="1" applyAlignment="1">
      <alignment horizontal="center" vertical="center" wrapText="1"/>
    </xf>
    <xf numFmtId="3" fontId="2" fillId="0" borderId="8" xfId="0" applyNumberFormat="1" applyFont="1" applyBorder="1" applyAlignment="1">
      <alignment horizontal="center" vertical="center" wrapText="1"/>
    </xf>
    <xf numFmtId="3" fontId="5" fillId="2" borderId="66" xfId="0" applyNumberFormat="1" applyFont="1" applyFill="1" applyBorder="1" applyAlignment="1">
      <alignment horizontal="center" vertical="center" wrapText="1"/>
    </xf>
    <xf numFmtId="3" fontId="5" fillId="2" borderId="6" xfId="0" applyNumberFormat="1" applyFont="1" applyFill="1" applyBorder="1" applyAlignment="1">
      <alignment horizontal="center" vertical="center" wrapText="1"/>
    </xf>
    <xf numFmtId="3" fontId="5" fillId="2" borderId="56" xfId="0" applyNumberFormat="1" applyFont="1" applyFill="1" applyBorder="1" applyAlignment="1">
      <alignment horizontal="center" vertical="center" wrapText="1"/>
    </xf>
    <xf numFmtId="3" fontId="5" fillId="2" borderId="22" xfId="0" applyNumberFormat="1" applyFont="1" applyFill="1" applyBorder="1" applyAlignment="1">
      <alignment horizontal="center" vertical="center" wrapText="1"/>
    </xf>
    <xf numFmtId="3" fontId="5" fillId="0" borderId="0" xfId="0" applyNumberFormat="1" applyFont="1" applyAlignment="1">
      <alignment vertical="center" wrapText="1"/>
    </xf>
    <xf numFmtId="0" fontId="2" fillId="0" borderId="86" xfId="0" applyFont="1" applyBorder="1" applyAlignment="1">
      <alignment horizontal="center" vertical="center" wrapText="1"/>
    </xf>
    <xf numFmtId="3" fontId="2" fillId="0" borderId="9" xfId="0" applyNumberFormat="1" applyFont="1" applyBorder="1" applyAlignment="1">
      <alignment horizontal="center" vertical="center" wrapText="1"/>
    </xf>
    <xf numFmtId="3" fontId="2" fillId="0" borderId="54" xfId="0" applyNumberFormat="1" applyFont="1" applyBorder="1" applyAlignment="1">
      <alignment horizontal="center" vertical="center" wrapText="1"/>
    </xf>
    <xf numFmtId="3" fontId="2" fillId="0" borderId="62" xfId="0" applyNumberFormat="1" applyFont="1" applyBorder="1" applyAlignment="1">
      <alignment horizontal="center" vertical="center" wrapText="1"/>
    </xf>
    <xf numFmtId="3" fontId="5" fillId="2" borderId="99" xfId="0" applyNumberFormat="1" applyFont="1" applyFill="1" applyBorder="1" applyAlignment="1">
      <alignment horizontal="center" vertical="center" wrapText="1"/>
    </xf>
    <xf numFmtId="3" fontId="5" fillId="2" borderId="49" xfId="0" applyNumberFormat="1" applyFont="1" applyFill="1" applyBorder="1" applyAlignment="1">
      <alignment horizontal="center" vertical="center" wrapText="1"/>
    </xf>
    <xf numFmtId="3" fontId="9" fillId="0" borderId="73" xfId="0" applyNumberFormat="1" applyFont="1" applyBorder="1" applyAlignment="1">
      <alignment horizontal="center" vertical="center" wrapText="1"/>
    </xf>
    <xf numFmtId="3" fontId="9" fillId="0" borderId="95" xfId="0" applyNumberFormat="1" applyFont="1" applyBorder="1" applyAlignment="1">
      <alignment horizontal="center" vertical="center" wrapText="1"/>
    </xf>
    <xf numFmtId="3" fontId="5" fillId="0" borderId="31" xfId="0" applyNumberFormat="1" applyFont="1" applyBorder="1" applyAlignment="1">
      <alignment horizontal="center" vertical="center" wrapText="1"/>
    </xf>
    <xf numFmtId="0" fontId="2" fillId="0" borderId="69" xfId="0" applyFont="1" applyBorder="1" applyAlignment="1">
      <alignment horizontal="center" vertical="center" wrapText="1"/>
    </xf>
    <xf numFmtId="3" fontId="9" fillId="0" borderId="101" xfId="0" applyNumberFormat="1" applyFont="1" applyBorder="1" applyAlignment="1">
      <alignment horizontal="center" vertical="center" wrapText="1"/>
    </xf>
    <xf numFmtId="3" fontId="9" fillId="0" borderId="4" xfId="0" applyNumberFormat="1" applyFont="1" applyBorder="1" applyAlignment="1">
      <alignment horizontal="center" vertical="center" wrapText="1"/>
    </xf>
    <xf numFmtId="0" fontId="2" fillId="0" borderId="73" xfId="0" applyFont="1" applyBorder="1" applyAlignment="1">
      <alignment horizontal="center" vertical="center" wrapText="1"/>
    </xf>
    <xf numFmtId="3" fontId="9" fillId="0" borderId="94" xfId="0" applyNumberFormat="1" applyFont="1" applyBorder="1" applyAlignment="1">
      <alignment horizontal="center" vertical="center" wrapText="1"/>
    </xf>
    <xf numFmtId="3" fontId="9" fillId="0" borderId="8" xfId="0" applyNumberFormat="1" applyFont="1" applyBorder="1" applyAlignment="1">
      <alignment horizontal="center" vertical="center" wrapText="1"/>
    </xf>
    <xf numFmtId="0" fontId="5" fillId="9" borderId="0" xfId="0" applyFont="1" applyFill="1" applyAlignment="1">
      <alignment vertical="center" wrapText="1"/>
    </xf>
    <xf numFmtId="0" fontId="5" fillId="9" borderId="65" xfId="0" applyFont="1" applyFill="1" applyBorder="1" applyAlignment="1">
      <alignment vertical="center" wrapText="1"/>
    </xf>
    <xf numFmtId="0" fontId="5" fillId="0" borderId="0" xfId="12" applyFont="1" applyFill="1" applyAlignment="1">
      <alignment vertical="center" wrapText="1"/>
    </xf>
    <xf numFmtId="0" fontId="5" fillId="0" borderId="0" xfId="12" applyFont="1" applyAlignment="1">
      <alignment vertical="center" wrapText="1"/>
    </xf>
    <xf numFmtId="0" fontId="20" fillId="0" borderId="0" xfId="12" applyFont="1" applyFill="1" applyAlignment="1">
      <alignment horizontal="center" vertical="center" wrapText="1"/>
    </xf>
    <xf numFmtId="0" fontId="2" fillId="0" borderId="0" xfId="12" applyFont="1" applyFill="1" applyAlignment="1">
      <alignment horizontal="center" vertical="center" wrapText="1"/>
    </xf>
    <xf numFmtId="0" fontId="2" fillId="2" borderId="107" xfId="12" applyFont="1" applyFill="1" applyBorder="1" applyAlignment="1">
      <alignment horizontal="center" vertical="center" wrapText="1"/>
    </xf>
    <xf numFmtId="0" fontId="2" fillId="2" borderId="2" xfId="12" applyFont="1" applyFill="1" applyBorder="1" applyAlignment="1">
      <alignment horizontal="center" vertical="center" wrapText="1"/>
    </xf>
    <xf numFmtId="0" fontId="2" fillId="2" borderId="55" xfId="12" applyFont="1" applyFill="1" applyBorder="1" applyAlignment="1">
      <alignment horizontal="center" vertical="center" wrapText="1"/>
    </xf>
    <xf numFmtId="0" fontId="5" fillId="2" borderId="101" xfId="12" applyFont="1" applyFill="1" applyBorder="1" applyAlignment="1">
      <alignment vertical="center" wrapText="1"/>
    </xf>
    <xf numFmtId="0" fontId="5" fillId="2" borderId="51" xfId="12" applyFont="1" applyFill="1" applyBorder="1" applyAlignment="1">
      <alignment vertical="center" wrapText="1"/>
    </xf>
    <xf numFmtId="0" fontId="5" fillId="2" borderId="60" xfId="12" applyFont="1" applyFill="1" applyBorder="1" applyAlignment="1">
      <alignment vertical="center" wrapText="1"/>
    </xf>
    <xf numFmtId="0" fontId="5" fillId="2" borderId="66" xfId="12" applyFont="1" applyFill="1" applyBorder="1" applyAlignment="1">
      <alignment vertical="center" wrapText="1"/>
    </xf>
    <xf numFmtId="0" fontId="5" fillId="2" borderId="49" xfId="12" applyFont="1" applyFill="1" applyBorder="1" applyAlignment="1">
      <alignment vertical="center" wrapText="1"/>
    </xf>
    <xf numFmtId="0" fontId="5" fillId="2" borderId="56" xfId="12" applyFont="1" applyFill="1" applyBorder="1" applyAlignment="1">
      <alignment vertical="center" wrapText="1"/>
    </xf>
    <xf numFmtId="0" fontId="5" fillId="0" borderId="67" xfId="12" applyFont="1" applyBorder="1" applyAlignment="1">
      <alignment horizontal="center" vertical="center" wrapText="1"/>
    </xf>
    <xf numFmtId="3" fontId="5" fillId="0" borderId="94" xfId="12" applyNumberFormat="1" applyFont="1" applyBorder="1" applyAlignment="1">
      <alignment horizontal="center" vertical="center" wrapText="1"/>
    </xf>
    <xf numFmtId="3" fontId="5" fillId="0" borderId="50" xfId="12" applyNumberFormat="1" applyFont="1" applyBorder="1" applyAlignment="1">
      <alignment horizontal="center" vertical="center" wrapText="1"/>
    </xf>
    <xf numFmtId="3" fontId="5" fillId="0" borderId="67" xfId="12" applyNumberFormat="1" applyFont="1" applyBorder="1" applyAlignment="1">
      <alignment horizontal="center" vertical="center" wrapText="1"/>
    </xf>
    <xf numFmtId="3" fontId="5" fillId="0" borderId="11" xfId="12" applyNumberFormat="1" applyFont="1" applyBorder="1" applyAlignment="1">
      <alignment horizontal="center" vertical="center" wrapText="1"/>
    </xf>
    <xf numFmtId="0" fontId="5" fillId="0" borderId="10" xfId="12" applyFont="1" applyBorder="1" applyAlignment="1">
      <alignment vertical="center" wrapText="1"/>
    </xf>
    <xf numFmtId="0" fontId="5" fillId="0" borderId="61" xfId="12" applyFont="1" applyBorder="1" applyAlignment="1">
      <alignment vertical="center" wrapText="1"/>
    </xf>
    <xf numFmtId="0" fontId="5" fillId="0" borderId="73" xfId="12" applyFont="1" applyBorder="1" applyAlignment="1">
      <alignment horizontal="center" vertical="center" wrapText="1"/>
    </xf>
    <xf numFmtId="3" fontId="9" fillId="0" borderId="73" xfId="12" applyNumberFormat="1" applyFont="1" applyBorder="1" applyAlignment="1">
      <alignment horizontal="center" vertical="center" wrapText="1"/>
    </xf>
    <xf numFmtId="3" fontId="9" fillId="0" borderId="95" xfId="12" applyNumberFormat="1" applyFont="1" applyBorder="1" applyAlignment="1">
      <alignment horizontal="center" vertical="center" wrapText="1"/>
    </xf>
    <xf numFmtId="3" fontId="9" fillId="0" borderId="15" xfId="12" applyNumberFormat="1" applyFont="1" applyBorder="1" applyAlignment="1">
      <alignment horizontal="center" vertical="center" wrapText="1"/>
    </xf>
    <xf numFmtId="0" fontId="5" fillId="2" borderId="59" xfId="12" applyFont="1" applyFill="1" applyBorder="1" applyAlignment="1">
      <alignment vertical="center" wrapText="1"/>
    </xf>
    <xf numFmtId="3" fontId="5" fillId="0" borderId="0" xfId="12" applyNumberFormat="1" applyFont="1" applyAlignment="1">
      <alignment vertical="center" wrapText="1"/>
    </xf>
    <xf numFmtId="0" fontId="2" fillId="0" borderId="86" xfId="12" applyFont="1" applyBorder="1" applyAlignment="1">
      <alignment horizontal="center" vertical="center" wrapText="1"/>
    </xf>
    <xf numFmtId="3" fontId="9" fillId="0" borderId="53" xfId="12" applyNumberFormat="1" applyFont="1" applyBorder="1" applyAlignment="1">
      <alignment horizontal="center" vertical="center" wrapText="1"/>
    </xf>
    <xf numFmtId="0" fontId="9" fillId="2" borderId="5" xfId="12" applyFont="1" applyFill="1" applyBorder="1" applyAlignment="1">
      <alignment vertical="center" wrapText="1"/>
    </xf>
    <xf numFmtId="0" fontId="0" fillId="0" borderId="48" xfId="0" applyBorder="1" applyAlignment="1"/>
    <xf numFmtId="0" fontId="0" fillId="0" borderId="7" xfId="0" applyBorder="1" applyAlignment="1"/>
    <xf numFmtId="0" fontId="2" fillId="0" borderId="69" xfId="12" applyFont="1" applyBorder="1" applyAlignment="1">
      <alignment horizontal="center" vertical="center" wrapText="1"/>
    </xf>
    <xf numFmtId="3" fontId="9" fillId="0" borderId="101" xfId="12" applyNumberFormat="1" applyFont="1" applyBorder="1" applyAlignment="1">
      <alignment horizontal="center" vertical="center" wrapText="1"/>
    </xf>
    <xf numFmtId="3" fontId="9" fillId="0" borderId="57" xfId="12" applyNumberFormat="1" applyFont="1" applyBorder="1" applyAlignment="1">
      <alignment horizontal="center" vertical="center" wrapText="1"/>
    </xf>
    <xf numFmtId="3" fontId="9" fillId="0" borderId="69" xfId="12" applyNumberFormat="1" applyFont="1" applyBorder="1" applyAlignment="1">
      <alignment horizontal="center" vertical="center" wrapText="1"/>
    </xf>
    <xf numFmtId="3" fontId="9" fillId="0" borderId="68" xfId="12" applyNumberFormat="1" applyFont="1" applyBorder="1" applyAlignment="1">
      <alignment horizontal="center" vertical="center" wrapText="1"/>
    </xf>
    <xf numFmtId="0" fontId="2" fillId="0" borderId="73" xfId="12" applyFont="1" applyBorder="1" applyAlignment="1">
      <alignment horizontal="center" vertical="center" wrapText="1"/>
    </xf>
    <xf numFmtId="3" fontId="9" fillId="0" borderId="94" xfId="12" applyNumberFormat="1" applyFont="1" applyBorder="1" applyAlignment="1">
      <alignment horizontal="center" vertical="center" wrapText="1"/>
    </xf>
    <xf numFmtId="3" fontId="9" fillId="0" borderId="50" xfId="12" applyNumberFormat="1" applyFont="1" applyBorder="1" applyAlignment="1">
      <alignment horizontal="center" vertical="center" wrapText="1"/>
    </xf>
    <xf numFmtId="3" fontId="9" fillId="0" borderId="67" xfId="12" applyNumberFormat="1" applyFont="1" applyBorder="1" applyAlignment="1">
      <alignment horizontal="center" vertical="center" wrapText="1"/>
    </xf>
    <xf numFmtId="3" fontId="9" fillId="0" borderId="11" xfId="12" applyNumberFormat="1" applyFont="1" applyBorder="1" applyAlignment="1">
      <alignment horizontal="center" vertical="center" wrapText="1"/>
    </xf>
    <xf numFmtId="0" fontId="5" fillId="4" borderId="0" xfId="12" applyFont="1" applyFill="1" applyAlignment="1">
      <alignment vertical="center" wrapText="1"/>
    </xf>
    <xf numFmtId="0" fontId="36" fillId="0" borderId="0" xfId="9" applyAlignment="1">
      <alignment wrapText="1"/>
    </xf>
    <xf numFmtId="0" fontId="29" fillId="0" borderId="0" xfId="9" applyFont="1" applyAlignment="1">
      <alignment vertical="center" wrapText="1"/>
    </xf>
    <xf numFmtId="0" fontId="30" fillId="0" borderId="0" xfId="9" applyFont="1" applyAlignment="1">
      <alignment vertical="center" wrapText="1"/>
    </xf>
    <xf numFmtId="0" fontId="9" fillId="0" borderId="0" xfId="9" applyFont="1" applyAlignment="1">
      <alignment vertical="center" wrapText="1"/>
    </xf>
    <xf numFmtId="0" fontId="36" fillId="0" borderId="0" xfId="9"/>
    <xf numFmtId="0" fontId="29" fillId="0" borderId="0" xfId="9" applyFont="1" applyAlignment="1">
      <alignment horizontal="center" vertical="center" wrapText="1"/>
    </xf>
    <xf numFmtId="0" fontId="9" fillId="6" borderId="107" xfId="9" applyFont="1" applyFill="1" applyBorder="1" applyAlignment="1">
      <alignment horizontal="center" vertical="center" wrapText="1"/>
    </xf>
    <xf numFmtId="0" fontId="9" fillId="6" borderId="55" xfId="9" applyFont="1" applyFill="1" applyBorder="1" applyAlignment="1">
      <alignment horizontal="center" vertical="center" wrapText="1"/>
    </xf>
    <xf numFmtId="0" fontId="9" fillId="12" borderId="22" xfId="9" applyFont="1" applyFill="1" applyBorder="1" applyAlignment="1">
      <alignment horizontal="center" vertical="center" wrapText="1"/>
    </xf>
    <xf numFmtId="0" fontId="41" fillId="13" borderId="22" xfId="9" applyFont="1" applyFill="1" applyBorder="1" applyAlignment="1">
      <alignment wrapText="1"/>
    </xf>
    <xf numFmtId="3" fontId="9" fillId="12" borderId="66" xfId="9" applyNumberFormat="1" applyFont="1" applyFill="1" applyBorder="1" applyAlignment="1">
      <alignment horizontal="center" vertical="center" wrapText="1"/>
    </xf>
    <xf numFmtId="164" fontId="9" fillId="12" borderId="104" xfId="9" applyNumberFormat="1" applyFont="1" applyFill="1" applyBorder="1" applyAlignment="1">
      <alignment horizontal="center" vertical="center" wrapText="1"/>
    </xf>
    <xf numFmtId="0" fontId="9" fillId="12" borderId="8" xfId="9" applyFont="1" applyFill="1" applyBorder="1" applyAlignment="1">
      <alignment horizontal="center" vertical="center" wrapText="1"/>
    </xf>
    <xf numFmtId="0" fontId="41" fillId="13" borderId="8" xfId="9" applyFont="1" applyFill="1" applyBorder="1" applyAlignment="1">
      <alignment wrapText="1"/>
    </xf>
    <xf numFmtId="3" fontId="9" fillId="12" borderId="67" xfId="9" applyNumberFormat="1" applyFont="1" applyFill="1" applyBorder="1" applyAlignment="1">
      <alignment horizontal="center" vertical="center" wrapText="1"/>
    </xf>
    <xf numFmtId="164" fontId="9" fillId="12" borderId="61" xfId="9" applyNumberFormat="1" applyFont="1" applyFill="1" applyBorder="1" applyAlignment="1">
      <alignment horizontal="center" vertical="center" wrapText="1"/>
    </xf>
    <xf numFmtId="49" fontId="9" fillId="0" borderId="8" xfId="9" applyNumberFormat="1" applyFont="1" applyBorder="1" applyAlignment="1">
      <alignment horizontal="right" vertical="center" wrapText="1"/>
    </xf>
    <xf numFmtId="0" fontId="41" fillId="0" borderId="8" xfId="9" applyFont="1" applyBorder="1" applyAlignment="1">
      <alignment horizontal="right" wrapText="1"/>
    </xf>
    <xf numFmtId="3" fontId="10" fillId="0" borderId="67" xfId="9" applyNumberFormat="1" applyFont="1" applyBorder="1" applyAlignment="1">
      <alignment horizontal="center" vertical="center" wrapText="1"/>
    </xf>
    <xf numFmtId="164" fontId="10" fillId="0" borderId="61" xfId="9" applyNumberFormat="1" applyFont="1" applyBorder="1" applyAlignment="1">
      <alignment horizontal="center" vertical="center" wrapText="1"/>
    </xf>
    <xf numFmtId="0" fontId="9" fillId="6" borderId="8" xfId="9" applyFont="1" applyFill="1" applyBorder="1" applyAlignment="1">
      <alignment horizontal="center" vertical="center" wrapText="1"/>
    </xf>
    <xf numFmtId="0" fontId="42" fillId="14" borderId="8" xfId="9" applyFont="1" applyFill="1" applyBorder="1" applyAlignment="1">
      <alignment wrapText="1"/>
    </xf>
    <xf numFmtId="3" fontId="9" fillId="6" borderId="67" xfId="9" applyNumberFormat="1" applyFont="1" applyFill="1" applyBorder="1" applyAlignment="1">
      <alignment horizontal="center" vertical="center" wrapText="1"/>
    </xf>
    <xf numFmtId="164" fontId="9" fillId="6" borderId="61" xfId="9" applyNumberFormat="1" applyFont="1" applyFill="1" applyBorder="1" applyAlignment="1">
      <alignment horizontal="center" vertical="center" wrapText="1"/>
    </xf>
    <xf numFmtId="164" fontId="36" fillId="0" borderId="0" xfId="9" applyNumberFormat="1" applyAlignment="1">
      <alignment wrapText="1"/>
    </xf>
    <xf numFmtId="0" fontId="9" fillId="6" borderId="31" xfId="9" applyFont="1" applyFill="1" applyBorder="1" applyAlignment="1">
      <alignment horizontal="center" vertical="center" wrapText="1"/>
    </xf>
    <xf numFmtId="0" fontId="42" fillId="14" borderId="31" xfId="9" applyFont="1" applyFill="1" applyBorder="1" applyAlignment="1">
      <alignment wrapText="1"/>
    </xf>
    <xf numFmtId="3" fontId="9" fillId="6" borderId="73" xfId="9" applyNumberFormat="1" applyFont="1" applyFill="1" applyBorder="1" applyAlignment="1">
      <alignment horizontal="center" vertical="center" wrapText="1"/>
    </xf>
    <xf numFmtId="164" fontId="9" fillId="6" borderId="62" xfId="9" applyNumberFormat="1" applyFont="1" applyFill="1" applyBorder="1" applyAlignment="1">
      <alignment horizontal="center" vertical="center" wrapText="1"/>
    </xf>
    <xf numFmtId="0" fontId="31" fillId="0" borderId="0" xfId="9" applyFont="1" applyFill="1" applyBorder="1" applyAlignment="1">
      <alignment wrapText="1"/>
    </xf>
    <xf numFmtId="3" fontId="30" fillId="0" borderId="0" xfId="9" applyNumberFormat="1" applyFont="1" applyAlignment="1">
      <alignment vertical="center" wrapText="1"/>
    </xf>
    <xf numFmtId="3" fontId="9" fillId="12" borderId="22" xfId="9" applyNumberFormat="1" applyFont="1" applyFill="1" applyBorder="1" applyAlignment="1">
      <alignment horizontal="center" vertical="center" wrapText="1"/>
    </xf>
    <xf numFmtId="3" fontId="9" fillId="12" borderId="8" xfId="9" applyNumberFormat="1" applyFont="1" applyFill="1" applyBorder="1" applyAlignment="1">
      <alignment horizontal="center" vertical="center" wrapText="1"/>
    </xf>
    <xf numFmtId="49" fontId="9" fillId="0" borderId="8" xfId="9" applyNumberFormat="1" applyFont="1" applyBorder="1" applyAlignment="1">
      <alignment horizontal="center" vertical="center" wrapText="1"/>
    </xf>
    <xf numFmtId="0" fontId="36" fillId="0" borderId="0" xfId="9" applyBorder="1"/>
    <xf numFmtId="3" fontId="36" fillId="0" borderId="0" xfId="9" applyNumberFormat="1"/>
    <xf numFmtId="166" fontId="41" fillId="13" borderId="5" xfId="1" applyNumberFormat="1" applyFont="1" applyFill="1" applyBorder="1" applyAlignment="1">
      <alignment vertical="center" wrapText="1"/>
    </xf>
    <xf numFmtId="164" fontId="41" fillId="13" borderId="5" xfId="22" applyNumberFormat="1" applyFont="1" applyFill="1" applyBorder="1" applyAlignment="1">
      <alignment vertical="center" wrapText="1"/>
    </xf>
    <xf numFmtId="166" fontId="36" fillId="0" borderId="0" xfId="1" applyNumberFormat="1" applyFont="1" applyAlignment="1">
      <alignment wrapText="1"/>
    </xf>
    <xf numFmtId="3" fontId="36" fillId="0" borderId="0" xfId="9" applyNumberFormat="1" applyAlignment="1">
      <alignment wrapText="1"/>
    </xf>
    <xf numFmtId="166" fontId="41" fillId="13" borderId="9" xfId="1" applyNumberFormat="1" applyFont="1" applyFill="1" applyBorder="1" applyAlignment="1">
      <alignment vertical="center" wrapText="1"/>
    </xf>
    <xf numFmtId="164" fontId="41" fillId="13" borderId="9" xfId="22" applyNumberFormat="1" applyFont="1" applyFill="1" applyBorder="1" applyAlignment="1">
      <alignment vertical="center" wrapText="1"/>
    </xf>
    <xf numFmtId="166" fontId="41" fillId="0" borderId="9" xfId="1" applyNumberFormat="1" applyFont="1" applyBorder="1" applyAlignment="1">
      <alignment horizontal="right" vertical="center" wrapText="1"/>
    </xf>
    <xf numFmtId="164" fontId="41" fillId="0" borderId="9" xfId="22" applyNumberFormat="1" applyFont="1" applyBorder="1" applyAlignment="1">
      <alignment horizontal="right" vertical="center" wrapText="1"/>
    </xf>
    <xf numFmtId="3" fontId="41" fillId="0" borderId="9" xfId="1" applyNumberFormat="1" applyFont="1" applyBorder="1" applyAlignment="1">
      <alignment horizontal="right" vertical="center" wrapText="1"/>
    </xf>
    <xf numFmtId="3" fontId="41" fillId="13" borderId="9" xfId="1" applyNumberFormat="1" applyFont="1" applyFill="1" applyBorder="1" applyAlignment="1">
      <alignment vertical="center" wrapText="1"/>
    </xf>
    <xf numFmtId="0" fontId="41" fillId="13" borderId="9" xfId="9" applyFont="1" applyFill="1" applyBorder="1" applyAlignment="1">
      <alignment vertical="center" wrapText="1"/>
    </xf>
    <xf numFmtId="166" fontId="42" fillId="14" borderId="9" xfId="1" applyNumberFormat="1" applyFont="1" applyFill="1" applyBorder="1" applyAlignment="1">
      <alignment vertical="center" wrapText="1"/>
    </xf>
    <xf numFmtId="164" fontId="42" fillId="14" borderId="9" xfId="22" applyNumberFormat="1" applyFont="1" applyFill="1" applyBorder="1" applyAlignment="1">
      <alignment vertical="center" wrapText="1"/>
    </xf>
    <xf numFmtId="166" fontId="42" fillId="14" borderId="13" xfId="1" applyNumberFormat="1" applyFont="1" applyFill="1" applyBorder="1" applyAlignment="1">
      <alignment vertical="center" wrapText="1"/>
    </xf>
    <xf numFmtId="164" fontId="42" fillId="14" borderId="13" xfId="22" applyNumberFormat="1" applyFont="1" applyFill="1" applyBorder="1" applyAlignment="1">
      <alignment vertical="center" wrapText="1"/>
    </xf>
    <xf numFmtId="0" fontId="41" fillId="13" borderId="22" xfId="9" applyFont="1" applyFill="1" applyBorder="1" applyAlignment="1">
      <alignment vertical="center" wrapText="1"/>
    </xf>
    <xf numFmtId="166" fontId="36" fillId="0" borderId="0" xfId="9" applyNumberFormat="1"/>
    <xf numFmtId="0" fontId="41" fillId="13" borderId="8" xfId="9" applyFont="1" applyFill="1" applyBorder="1" applyAlignment="1">
      <alignment vertical="center" wrapText="1"/>
    </xf>
    <xf numFmtId="0" fontId="41" fillId="0" borderId="8" xfId="9" applyFont="1" applyBorder="1" applyAlignment="1">
      <alignment horizontal="right" vertical="center" wrapText="1"/>
    </xf>
    <xf numFmtId="0" fontId="42" fillId="14" borderId="8" xfId="9" applyFont="1" applyFill="1" applyBorder="1" applyAlignment="1">
      <alignment vertical="center" wrapText="1"/>
    </xf>
    <xf numFmtId="164" fontId="43" fillId="6" borderId="9" xfId="22" applyNumberFormat="1" applyFont="1" applyFill="1" applyBorder="1" applyAlignment="1">
      <alignment vertical="center" wrapText="1"/>
    </xf>
    <xf numFmtId="166" fontId="42" fillId="6" borderId="9" xfId="1" applyNumberFormat="1" applyFont="1" applyFill="1" applyBorder="1" applyAlignment="1">
      <alignment vertical="center" wrapText="1"/>
    </xf>
    <xf numFmtId="166" fontId="43" fillId="6" borderId="9" xfId="1" applyNumberFormat="1" applyFont="1" applyFill="1" applyBorder="1" applyAlignment="1">
      <alignment vertical="center" wrapText="1"/>
    </xf>
    <xf numFmtId="0" fontId="42" fillId="14" borderId="31" xfId="9" applyFont="1" applyFill="1" applyBorder="1" applyAlignment="1">
      <alignment vertical="center" wrapText="1"/>
    </xf>
    <xf numFmtId="164" fontId="43" fillId="6" borderId="13" xfId="22" applyNumberFormat="1" applyFont="1" applyFill="1" applyBorder="1" applyAlignment="1">
      <alignment vertical="center" wrapText="1"/>
    </xf>
    <xf numFmtId="166" fontId="43" fillId="6" borderId="13" xfId="1" applyNumberFormat="1" applyFont="1" applyFill="1" applyBorder="1" applyAlignment="1">
      <alignment vertical="center" wrapText="1"/>
    </xf>
    <xf numFmtId="0" fontId="39" fillId="0" borderId="0" xfId="9" applyFont="1" applyAlignment="1">
      <alignment horizontal="right"/>
    </xf>
    <xf numFmtId="0" fontId="10" fillId="0" borderId="0" xfId="12" applyFont="1"/>
    <xf numFmtId="0" fontId="9" fillId="0" borderId="95" xfId="12" applyFont="1" applyBorder="1" applyAlignment="1">
      <alignment horizontal="center" vertical="center" wrapText="1"/>
    </xf>
    <xf numFmtId="0" fontId="9" fillId="0" borderId="14" xfId="12" applyFont="1" applyBorder="1" applyAlignment="1">
      <alignment horizontal="center" vertical="center" wrapText="1"/>
    </xf>
    <xf numFmtId="0" fontId="9" fillId="0" borderId="54" xfId="12" applyFont="1" applyBorder="1" applyAlignment="1">
      <alignment horizontal="center" vertical="center" wrapText="1"/>
    </xf>
    <xf numFmtId="0" fontId="9" fillId="0" borderId="73" xfId="12" applyFont="1" applyBorder="1" applyAlignment="1">
      <alignment horizontal="center" vertical="center" wrapText="1"/>
    </xf>
    <xf numFmtId="0" fontId="9" fillId="0" borderId="62" xfId="12" applyFont="1" applyBorder="1" applyAlignment="1">
      <alignment horizontal="center" vertical="center" wrapText="1"/>
    </xf>
    <xf numFmtId="0" fontId="10" fillId="0" borderId="4" xfId="12" applyFont="1" applyBorder="1" applyAlignment="1">
      <alignment vertical="center" wrapText="1"/>
    </xf>
    <xf numFmtId="3" fontId="10" fillId="0" borderId="101" xfId="12" applyNumberFormat="1" applyFont="1" applyBorder="1" applyAlignment="1">
      <alignment horizontal="center" vertical="center" wrapText="1"/>
    </xf>
    <xf numFmtId="3" fontId="10" fillId="0" borderId="51" xfId="12" applyNumberFormat="1" applyFont="1" applyBorder="1" applyAlignment="1">
      <alignment horizontal="center" vertical="center" wrapText="1"/>
    </xf>
    <xf numFmtId="3" fontId="10" fillId="0" borderId="60" xfId="12" applyNumberFormat="1" applyFont="1" applyBorder="1" applyAlignment="1">
      <alignment horizontal="center" vertical="center" wrapText="1"/>
    </xf>
    <xf numFmtId="3" fontId="10" fillId="0" borderId="69" xfId="12" applyNumberFormat="1" applyFont="1" applyBorder="1" applyAlignment="1">
      <alignment horizontal="center" vertical="center" wrapText="1"/>
    </xf>
    <xf numFmtId="3" fontId="10" fillId="0" borderId="59" xfId="12" applyNumberFormat="1" applyFont="1" applyBorder="1" applyAlignment="1">
      <alignment horizontal="center" vertical="center" wrapText="1"/>
    </xf>
    <xf numFmtId="0" fontId="10" fillId="0" borderId="8" xfId="12" applyFont="1" applyBorder="1" applyAlignment="1">
      <alignment vertical="center" wrapText="1"/>
    </xf>
    <xf numFmtId="3" fontId="10" fillId="0" borderId="94" xfId="12" applyNumberFormat="1" applyFont="1" applyBorder="1" applyAlignment="1">
      <alignment horizontal="center" vertical="center" wrapText="1"/>
    </xf>
    <xf numFmtId="3" fontId="10" fillId="0" borderId="10" xfId="12" applyNumberFormat="1" applyFont="1" applyBorder="1" applyAlignment="1">
      <alignment horizontal="center" vertical="center" wrapText="1"/>
    </xf>
    <xf numFmtId="3" fontId="10" fillId="0" borderId="52" xfId="12" applyNumberFormat="1" applyFont="1" applyBorder="1" applyAlignment="1">
      <alignment horizontal="center" vertical="center" wrapText="1"/>
    </xf>
    <xf numFmtId="3" fontId="10" fillId="0" borderId="67" xfId="12" applyNumberFormat="1" applyFont="1" applyBorder="1" applyAlignment="1">
      <alignment horizontal="center" vertical="center" wrapText="1"/>
    </xf>
    <xf numFmtId="3" fontId="10" fillId="0" borderId="61" xfId="12" applyNumberFormat="1" applyFont="1" applyBorder="1" applyAlignment="1">
      <alignment horizontal="center" vertical="center" wrapText="1"/>
    </xf>
    <xf numFmtId="0" fontId="10" fillId="0" borderId="12" xfId="12" applyFont="1" applyBorder="1" applyAlignment="1">
      <alignment vertical="center" wrapText="1"/>
    </xf>
    <xf numFmtId="3" fontId="10" fillId="0" borderId="102" xfId="12" applyNumberFormat="1" applyFont="1" applyBorder="1" applyAlignment="1">
      <alignment horizontal="center" vertical="center" wrapText="1"/>
    </xf>
    <xf numFmtId="3" fontId="10" fillId="0" borderId="90" xfId="12" applyNumberFormat="1" applyFont="1" applyBorder="1" applyAlignment="1">
      <alignment horizontal="center" vertical="center" wrapText="1"/>
    </xf>
    <xf numFmtId="3" fontId="10" fillId="0" borderId="100" xfId="12" applyNumberFormat="1" applyFont="1" applyBorder="1" applyAlignment="1">
      <alignment horizontal="center" vertical="center" wrapText="1"/>
    </xf>
    <xf numFmtId="3" fontId="10" fillId="0" borderId="86" xfId="12" applyNumberFormat="1" applyFont="1" applyBorder="1" applyAlignment="1">
      <alignment horizontal="center" vertical="center" wrapText="1"/>
    </xf>
    <xf numFmtId="3" fontId="10" fillId="0" borderId="87" xfId="12" applyNumberFormat="1" applyFont="1" applyBorder="1" applyAlignment="1">
      <alignment horizontal="center" vertical="center" wrapText="1"/>
    </xf>
    <xf numFmtId="3" fontId="10" fillId="0" borderId="13" xfId="12" applyNumberFormat="1" applyFont="1" applyBorder="1" applyAlignment="1">
      <alignment horizontal="center" vertical="center" wrapText="1"/>
    </xf>
    <xf numFmtId="3" fontId="10" fillId="0" borderId="14" xfId="12" applyNumberFormat="1" applyFont="1" applyBorder="1" applyAlignment="1">
      <alignment horizontal="center" vertical="center" wrapText="1"/>
    </xf>
    <xf numFmtId="3" fontId="10" fillId="0" borderId="53" xfId="12" applyNumberFormat="1" applyFont="1" applyBorder="1" applyAlignment="1">
      <alignment horizontal="center" vertical="center" wrapText="1"/>
    </xf>
    <xf numFmtId="3" fontId="10" fillId="0" borderId="15" xfId="12" applyNumberFormat="1" applyFont="1" applyBorder="1" applyAlignment="1">
      <alignment horizontal="center" vertical="center" wrapText="1"/>
    </xf>
    <xf numFmtId="0" fontId="9" fillId="0" borderId="22" xfId="12" applyFont="1" applyBorder="1" applyAlignment="1">
      <alignment vertical="center" wrapText="1"/>
    </xf>
    <xf numFmtId="0" fontId="9" fillId="0" borderId="31" xfId="12" applyFont="1" applyBorder="1" applyAlignment="1">
      <alignment vertical="center" wrapText="1"/>
    </xf>
    <xf numFmtId="3" fontId="10" fillId="0" borderId="0" xfId="12" applyNumberFormat="1" applyFont="1"/>
    <xf numFmtId="167" fontId="10" fillId="0" borderId="0" xfId="12" applyNumberFormat="1" applyFont="1"/>
    <xf numFmtId="0" fontId="32" fillId="0" borderId="0" xfId="16" applyFont="1" applyAlignment="1">
      <alignment vertical="center" wrapText="1"/>
    </xf>
    <xf numFmtId="0" fontId="32" fillId="0" borderId="0" xfId="16" applyFont="1" applyAlignment="1">
      <alignment wrapText="1"/>
    </xf>
    <xf numFmtId="0" fontId="33" fillId="0" borderId="0" xfId="16" applyFont="1" applyAlignment="1">
      <alignment horizontal="center" vertical="center" wrapText="1"/>
    </xf>
    <xf numFmtId="0" fontId="10" fillId="0" borderId="97" xfId="16" applyFont="1" applyBorder="1" applyAlignment="1">
      <alignment wrapText="1"/>
    </xf>
    <xf numFmtId="0" fontId="9" fillId="0" borderId="17" xfId="13" applyFont="1" applyFill="1" applyBorder="1" applyAlignment="1">
      <alignment horizontal="center" vertical="center" wrapText="1"/>
    </xf>
    <xf numFmtId="0" fontId="9" fillId="0" borderId="2" xfId="13" applyFont="1" applyFill="1" applyBorder="1" applyAlignment="1">
      <alignment horizontal="center" vertical="center" wrapText="1"/>
    </xf>
    <xf numFmtId="0" fontId="9" fillId="0" borderId="18" xfId="13" applyFont="1" applyFill="1" applyBorder="1" applyAlignment="1">
      <alignment horizontal="center" vertical="center" wrapText="1"/>
    </xf>
    <xf numFmtId="0" fontId="9" fillId="0" borderId="16" xfId="13" applyFont="1" applyFill="1" applyBorder="1" applyAlignment="1">
      <alignment horizontal="center" vertical="center" wrapText="1"/>
    </xf>
    <xf numFmtId="49" fontId="10" fillId="0" borderId="8" xfId="13" applyNumberFormat="1" applyFont="1" applyBorder="1" applyAlignment="1">
      <alignment horizontal="center" vertical="center" wrapText="1"/>
    </xf>
    <xf numFmtId="0" fontId="10" fillId="0" borderId="11" xfId="13" applyFont="1" applyBorder="1" applyAlignment="1">
      <alignment vertical="center" wrapText="1"/>
    </xf>
    <xf numFmtId="3" fontId="10" fillId="0" borderId="9" xfId="13" applyNumberFormat="1" applyFont="1" applyBorder="1" applyAlignment="1">
      <alignment horizontal="center" vertical="center" wrapText="1"/>
    </xf>
    <xf numFmtId="3" fontId="10" fillId="0" borderId="10" xfId="13" applyNumberFormat="1" applyFont="1" applyBorder="1" applyAlignment="1">
      <alignment horizontal="center" vertical="center" wrapText="1"/>
    </xf>
    <xf numFmtId="3" fontId="10" fillId="0" borderId="11" xfId="13" applyNumberFormat="1" applyFont="1" applyBorder="1" applyAlignment="1">
      <alignment horizontal="center" vertical="center" wrapText="1"/>
    </xf>
    <xf numFmtId="3" fontId="10" fillId="0" borderId="8" xfId="13" applyNumberFormat="1" applyFont="1" applyBorder="1" applyAlignment="1">
      <alignment horizontal="center" vertical="center" wrapText="1"/>
    </xf>
    <xf numFmtId="3" fontId="32" fillId="0" borderId="0" xfId="16" applyNumberFormat="1" applyFont="1" applyAlignment="1">
      <alignment wrapText="1"/>
    </xf>
    <xf numFmtId="49" fontId="10" fillId="0" borderId="8" xfId="13" applyNumberFormat="1" applyFont="1" applyFill="1" applyBorder="1" applyAlignment="1">
      <alignment horizontal="center" vertical="center" wrapText="1"/>
    </xf>
    <xf numFmtId="0" fontId="10" fillId="0" borderId="11" xfId="13" applyFont="1" applyFill="1" applyBorder="1" applyAlignment="1">
      <alignment vertical="center" wrapText="1"/>
    </xf>
    <xf numFmtId="3" fontId="10" fillId="0" borderId="9" xfId="13" applyNumberFormat="1" applyFont="1" applyFill="1" applyBorder="1" applyAlignment="1">
      <alignment horizontal="center" vertical="center" wrapText="1"/>
    </xf>
    <xf numFmtId="3" fontId="10" fillId="0" borderId="10" xfId="13" applyNumberFormat="1" applyFont="1" applyFill="1" applyBorder="1" applyAlignment="1">
      <alignment horizontal="center" vertical="center" wrapText="1"/>
    </xf>
    <xf numFmtId="3" fontId="10" fillId="0" borderId="11" xfId="13" applyNumberFormat="1" applyFont="1" applyFill="1" applyBorder="1" applyAlignment="1">
      <alignment horizontal="center" vertical="center" wrapText="1"/>
    </xf>
    <xf numFmtId="3" fontId="10" fillId="0" borderId="8" xfId="13" applyNumberFormat="1" applyFont="1" applyFill="1" applyBorder="1" applyAlignment="1">
      <alignment horizontal="center" vertical="center" wrapText="1"/>
    </xf>
    <xf numFmtId="49" fontId="10" fillId="0" borderId="12" xfId="13" applyNumberFormat="1" applyFont="1" applyFill="1" applyBorder="1" applyAlignment="1">
      <alignment horizontal="center" vertical="center" wrapText="1"/>
    </xf>
    <xf numFmtId="0" fontId="10" fillId="0" borderId="91" xfId="13" applyFont="1" applyFill="1" applyBorder="1" applyAlignment="1">
      <alignment vertical="center" wrapText="1"/>
    </xf>
    <xf numFmtId="3" fontId="10" fillId="0" borderId="89" xfId="13" applyNumberFormat="1" applyFont="1" applyFill="1" applyBorder="1" applyAlignment="1">
      <alignment horizontal="center" vertical="center" wrapText="1"/>
    </xf>
    <xf numFmtId="3" fontId="10" fillId="0" borderId="90" xfId="13" applyNumberFormat="1" applyFont="1" applyFill="1" applyBorder="1" applyAlignment="1">
      <alignment horizontal="center" vertical="center" wrapText="1"/>
    </xf>
    <xf numFmtId="3" fontId="10" fillId="0" borderId="91" xfId="13" applyNumberFormat="1" applyFont="1" applyFill="1" applyBorder="1" applyAlignment="1">
      <alignment horizontal="center" vertical="center" wrapText="1"/>
    </xf>
    <xf numFmtId="3" fontId="10" fillId="0" borderId="12" xfId="13" applyNumberFormat="1" applyFont="1" applyFill="1" applyBorder="1" applyAlignment="1">
      <alignment horizontal="center" vertical="center" wrapText="1"/>
    </xf>
    <xf numFmtId="49" fontId="9" fillId="0" borderId="16" xfId="13" applyNumberFormat="1" applyFont="1" applyBorder="1" applyAlignment="1">
      <alignment horizontal="center" vertical="center" wrapText="1"/>
    </xf>
    <xf numFmtId="0" fontId="9" fillId="0" borderId="18" xfId="13" applyFont="1" applyBorder="1" applyAlignment="1">
      <alignment vertical="center" wrapText="1"/>
    </xf>
    <xf numFmtId="3" fontId="9" fillId="0" borderId="17" xfId="13" applyNumberFormat="1" applyFont="1" applyFill="1" applyBorder="1" applyAlignment="1">
      <alignment horizontal="center" vertical="center" wrapText="1"/>
    </xf>
    <xf numFmtId="3" fontId="9" fillId="0" borderId="2" xfId="13" applyNumberFormat="1" applyFont="1" applyFill="1" applyBorder="1" applyAlignment="1">
      <alignment horizontal="center" vertical="center" wrapText="1"/>
    </xf>
    <xf numFmtId="3" fontId="9" fillId="0" borderId="18" xfId="13" applyNumberFormat="1" applyFont="1" applyFill="1" applyBorder="1" applyAlignment="1">
      <alignment horizontal="center" vertical="center" wrapText="1"/>
    </xf>
    <xf numFmtId="3" fontId="9" fillId="0" borderId="16" xfId="13" applyNumberFormat="1" applyFont="1" applyFill="1" applyBorder="1" applyAlignment="1">
      <alignment horizontal="center" vertical="center" wrapText="1"/>
    </xf>
    <xf numFmtId="3" fontId="9" fillId="0" borderId="17" xfId="13" applyNumberFormat="1" applyFont="1" applyBorder="1" applyAlignment="1">
      <alignment horizontal="center" vertical="center" wrapText="1"/>
    </xf>
    <xf numFmtId="3" fontId="9" fillId="0" borderId="2" xfId="13" applyNumberFormat="1" applyFont="1" applyBorder="1" applyAlignment="1">
      <alignment horizontal="center" vertical="center" wrapText="1"/>
    </xf>
    <xf numFmtId="3" fontId="9" fillId="0" borderId="18" xfId="13" applyNumberFormat="1" applyFont="1" applyBorder="1" applyAlignment="1">
      <alignment horizontal="center" vertical="center" wrapText="1"/>
    </xf>
    <xf numFmtId="3" fontId="9" fillId="0" borderId="16" xfId="13" applyNumberFormat="1" applyFont="1" applyBorder="1" applyAlignment="1">
      <alignment horizontal="center" vertical="center" wrapText="1"/>
    </xf>
    <xf numFmtId="49" fontId="10" fillId="0" borderId="12" xfId="13" applyNumberFormat="1" applyFont="1" applyBorder="1" applyAlignment="1">
      <alignment horizontal="center" vertical="center" wrapText="1"/>
    </xf>
    <xf numFmtId="0" fontId="10" fillId="0" borderId="91" xfId="13" applyFont="1" applyBorder="1" applyAlignment="1">
      <alignment vertical="center" wrapText="1"/>
    </xf>
    <xf numFmtId="0" fontId="9" fillId="0" borderId="46" xfId="13" applyFont="1" applyBorder="1" applyAlignment="1">
      <alignment vertical="center" wrapText="1"/>
    </xf>
    <xf numFmtId="49" fontId="34" fillId="2" borderId="17" xfId="13" applyNumberFormat="1" applyFont="1" applyFill="1" applyBorder="1" applyAlignment="1">
      <alignment vertical="center" wrapText="1"/>
    </xf>
    <xf numFmtId="49" fontId="34" fillId="2" borderId="17" xfId="13" applyNumberFormat="1" applyFont="1" applyFill="1" applyBorder="1" applyAlignment="1">
      <alignment horizontal="center" vertical="center" wrapText="1"/>
    </xf>
    <xf numFmtId="49" fontId="10" fillId="0" borderId="48" xfId="13" applyNumberFormat="1" applyFont="1" applyFill="1" applyBorder="1" applyAlignment="1">
      <alignment vertical="center" wrapText="1"/>
    </xf>
    <xf numFmtId="49" fontId="10" fillId="0" borderId="50" xfId="13" applyNumberFormat="1" applyFont="1" applyFill="1" applyBorder="1" applyAlignment="1">
      <alignment vertical="center" wrapText="1"/>
    </xf>
    <xf numFmtId="49" fontId="9" fillId="0" borderId="31" xfId="13" applyNumberFormat="1" applyFont="1" applyBorder="1" applyAlignment="1">
      <alignment horizontal="center" vertical="center" wrapText="1"/>
    </xf>
    <xf numFmtId="49" fontId="9" fillId="0" borderId="53" xfId="13" applyNumberFormat="1" applyFont="1" applyFill="1" applyBorder="1" applyAlignment="1">
      <alignment vertical="center" wrapText="1"/>
    </xf>
    <xf numFmtId="49" fontId="9" fillId="0" borderId="22" xfId="13" applyNumberFormat="1" applyFont="1" applyBorder="1" applyAlignment="1">
      <alignment horizontal="center" vertical="center" wrapText="1"/>
    </xf>
    <xf numFmtId="49" fontId="10" fillId="0" borderId="5" xfId="13" applyNumberFormat="1" applyFont="1" applyFill="1" applyBorder="1" applyAlignment="1">
      <alignment vertical="center" wrapText="1"/>
    </xf>
    <xf numFmtId="3" fontId="10" fillId="0" borderId="5" xfId="13" applyNumberFormat="1" applyFont="1" applyFill="1" applyBorder="1" applyAlignment="1">
      <alignment horizontal="center" vertical="center" wrapText="1"/>
    </xf>
    <xf numFmtId="3" fontId="10" fillId="0" borderId="6" xfId="13" applyNumberFormat="1" applyFont="1" applyFill="1" applyBorder="1" applyAlignment="1">
      <alignment horizontal="center" vertical="center" wrapText="1"/>
    </xf>
    <xf numFmtId="3" fontId="10" fillId="0" borderId="7" xfId="13" applyNumberFormat="1" applyFont="1" applyFill="1" applyBorder="1" applyAlignment="1">
      <alignment horizontal="center" vertical="center" wrapText="1"/>
    </xf>
    <xf numFmtId="3" fontId="10" fillId="0" borderId="22" xfId="13" applyNumberFormat="1" applyFont="1" applyFill="1" applyBorder="1" applyAlignment="1">
      <alignment horizontal="center" vertical="center" wrapText="1"/>
    </xf>
    <xf numFmtId="49" fontId="9" fillId="0" borderId="8" xfId="13" applyNumberFormat="1" applyFont="1" applyBorder="1" applyAlignment="1">
      <alignment horizontal="center" vertical="center" wrapText="1"/>
    </xf>
    <xf numFmtId="49" fontId="10" fillId="0" borderId="8" xfId="13" applyNumberFormat="1" applyFont="1" applyFill="1" applyBorder="1" applyAlignment="1">
      <alignment vertical="center" wrapText="1"/>
    </xf>
    <xf numFmtId="49" fontId="10" fillId="0" borderId="31" xfId="13" applyNumberFormat="1" applyFont="1" applyFill="1" applyBorder="1" applyAlignment="1">
      <alignment vertical="center" wrapText="1"/>
    </xf>
    <xf numFmtId="49" fontId="9" fillId="3" borderId="16" xfId="13" applyNumberFormat="1" applyFont="1" applyFill="1" applyBorder="1" applyAlignment="1">
      <alignment horizontal="center" vertical="center" wrapText="1"/>
    </xf>
    <xf numFmtId="0" fontId="9" fillId="3" borderId="18" xfId="13" applyFont="1" applyFill="1" applyBorder="1" applyAlignment="1">
      <alignment vertical="center" wrapText="1"/>
    </xf>
    <xf numFmtId="3" fontId="9" fillId="3" borderId="17" xfId="13" applyNumberFormat="1" applyFont="1" applyFill="1" applyBorder="1" applyAlignment="1">
      <alignment horizontal="center" vertical="center" wrapText="1"/>
    </xf>
    <xf numFmtId="3" fontId="9" fillId="3" borderId="2" xfId="13" applyNumberFormat="1" applyFont="1" applyFill="1" applyBorder="1" applyAlignment="1">
      <alignment horizontal="center" vertical="center" wrapText="1"/>
    </xf>
    <xf numFmtId="3" fontId="9" fillId="3" borderId="18" xfId="13" applyNumberFormat="1" applyFont="1" applyFill="1" applyBorder="1" applyAlignment="1">
      <alignment horizontal="center" vertical="center" wrapText="1"/>
    </xf>
    <xf numFmtId="3" fontId="9" fillId="3" borderId="16" xfId="13" applyNumberFormat="1" applyFont="1" applyFill="1" applyBorder="1" applyAlignment="1">
      <alignment horizontal="center" vertical="center" wrapText="1"/>
    </xf>
    <xf numFmtId="0" fontId="10" fillId="0" borderId="65" xfId="13" applyFont="1" applyBorder="1" applyAlignment="1">
      <alignment vertical="center" wrapText="1"/>
    </xf>
    <xf numFmtId="0" fontId="10" fillId="0" borderId="0" xfId="13" applyFont="1" applyAlignment="1">
      <alignment vertical="center" wrapText="1"/>
    </xf>
    <xf numFmtId="0" fontId="9" fillId="0" borderId="0" xfId="16" applyFont="1" applyAlignment="1">
      <alignment horizontal="center" vertical="center" wrapText="1"/>
    </xf>
    <xf numFmtId="0" fontId="10" fillId="0" borderId="0" xfId="16" applyFont="1" applyAlignment="1">
      <alignment vertical="center" wrapText="1"/>
    </xf>
    <xf numFmtId="0" fontId="9" fillId="0" borderId="0" xfId="16" applyFont="1" applyAlignment="1">
      <alignment vertical="center" wrapText="1"/>
    </xf>
    <xf numFmtId="0" fontId="10" fillId="0" borderId="97" xfId="16" applyFont="1" applyBorder="1" applyAlignment="1">
      <alignment vertical="center" wrapText="1"/>
    </xf>
    <xf numFmtId="0" fontId="9" fillId="0" borderId="17" xfId="16" applyFont="1" applyFill="1" applyBorder="1" applyAlignment="1">
      <alignment horizontal="center" vertical="center" wrapText="1"/>
    </xf>
    <xf numFmtId="0" fontId="9" fillId="0" borderId="2" xfId="16" applyFont="1" applyFill="1" applyBorder="1" applyAlignment="1">
      <alignment horizontal="center" vertical="center" wrapText="1"/>
    </xf>
    <xf numFmtId="0" fontId="9" fillId="0" borderId="18" xfId="16" applyFont="1" applyFill="1" applyBorder="1" applyAlignment="1">
      <alignment horizontal="center" vertical="center" wrapText="1"/>
    </xf>
    <xf numFmtId="0" fontId="9" fillId="0" borderId="16" xfId="16" applyFont="1" applyFill="1" applyBorder="1" applyAlignment="1">
      <alignment horizontal="center" vertical="center" wrapText="1"/>
    </xf>
    <xf numFmtId="0" fontId="9" fillId="3" borderId="5" xfId="16" applyFont="1" applyFill="1" applyBorder="1" applyAlignment="1">
      <alignment horizontal="center" vertical="center" wrapText="1"/>
    </xf>
    <xf numFmtId="0" fontId="9" fillId="3" borderId="5" xfId="16" applyFont="1" applyFill="1" applyBorder="1" applyAlignment="1">
      <alignment horizontal="left" vertical="center" wrapText="1"/>
    </xf>
    <xf numFmtId="0" fontId="10" fillId="0" borderId="9" xfId="16" applyFont="1" applyBorder="1" applyAlignment="1">
      <alignment horizontal="center" vertical="center" wrapText="1"/>
    </xf>
    <xf numFmtId="0" fontId="10" fillId="0" borderId="9" xfId="16" applyFont="1" applyBorder="1" applyAlignment="1">
      <alignment vertical="center" wrapText="1"/>
    </xf>
    <xf numFmtId="3" fontId="10" fillId="0" borderId="9" xfId="16" applyNumberFormat="1" applyFont="1" applyBorder="1" applyAlignment="1">
      <alignment horizontal="center" vertical="center" wrapText="1"/>
    </xf>
    <xf numFmtId="3" fontId="10" fillId="0" borderId="10" xfId="16" applyNumberFormat="1" applyFont="1" applyBorder="1" applyAlignment="1">
      <alignment horizontal="center" vertical="center" wrapText="1"/>
    </xf>
    <xf numFmtId="3" fontId="10" fillId="0" borderId="11" xfId="16" applyNumberFormat="1" applyFont="1" applyBorder="1" applyAlignment="1">
      <alignment horizontal="center" vertical="center" wrapText="1"/>
    </xf>
    <xf numFmtId="3" fontId="10" fillId="0" borderId="8" xfId="16" applyNumberFormat="1" applyFont="1" applyBorder="1" applyAlignment="1">
      <alignment horizontal="center" vertical="center" wrapText="1"/>
    </xf>
    <xf numFmtId="3" fontId="9" fillId="0" borderId="8" xfId="16" applyNumberFormat="1" applyFont="1" applyBorder="1" applyAlignment="1">
      <alignment horizontal="center" vertical="center" wrapText="1"/>
    </xf>
    <xf numFmtId="0" fontId="9" fillId="0" borderId="9" xfId="16" applyFont="1" applyBorder="1" applyAlignment="1">
      <alignment horizontal="center" vertical="center" wrapText="1"/>
    </xf>
    <xf numFmtId="0" fontId="9" fillId="0" borderId="9" xfId="16" applyFont="1" applyBorder="1" applyAlignment="1">
      <alignment vertical="center" wrapText="1"/>
    </xf>
    <xf numFmtId="3" fontId="9" fillId="0" borderId="9" xfId="16" applyNumberFormat="1" applyFont="1" applyBorder="1" applyAlignment="1">
      <alignment horizontal="center" vertical="center" wrapText="1"/>
    </xf>
    <xf numFmtId="3" fontId="9" fillId="0" borderId="10" xfId="16" applyNumberFormat="1" applyFont="1" applyBorder="1" applyAlignment="1">
      <alignment horizontal="center" vertical="center" wrapText="1"/>
    </xf>
    <xf numFmtId="3" fontId="9" fillId="0" borderId="11" xfId="16" applyNumberFormat="1" applyFont="1" applyBorder="1" applyAlignment="1">
      <alignment horizontal="center" vertical="center" wrapText="1"/>
    </xf>
    <xf numFmtId="0" fontId="9" fillId="3" borderId="9" xfId="16" applyFont="1" applyFill="1" applyBorder="1" applyAlignment="1">
      <alignment horizontal="center" vertical="center" wrapText="1"/>
    </xf>
    <xf numFmtId="0" fontId="9" fillId="3" borderId="9" xfId="16" applyFont="1" applyFill="1" applyBorder="1" applyAlignment="1">
      <alignment horizontal="left" vertical="center" wrapText="1"/>
    </xf>
    <xf numFmtId="3" fontId="9" fillId="3" borderId="9" xfId="16" applyNumberFormat="1" applyFont="1" applyFill="1" applyBorder="1" applyAlignment="1">
      <alignment horizontal="center" vertical="center" wrapText="1"/>
    </xf>
    <xf numFmtId="3" fontId="9" fillId="3" borderId="11" xfId="16" applyNumberFormat="1" applyFont="1" applyFill="1" applyBorder="1" applyAlignment="1">
      <alignment horizontal="center" vertical="center" wrapText="1"/>
    </xf>
    <xf numFmtId="0" fontId="10" fillId="0" borderId="8" xfId="16" applyFont="1" applyBorder="1" applyAlignment="1">
      <alignment vertical="center" wrapText="1"/>
    </xf>
    <xf numFmtId="0" fontId="9" fillId="0" borderId="8" xfId="16" applyFont="1" applyBorder="1" applyAlignment="1">
      <alignment vertical="center" wrapText="1"/>
    </xf>
    <xf numFmtId="3" fontId="9" fillId="0" borderId="50" xfId="16" applyNumberFormat="1" applyFont="1" applyBorder="1" applyAlignment="1">
      <alignment horizontal="center" vertical="center" wrapText="1"/>
    </xf>
    <xf numFmtId="0" fontId="9" fillId="3" borderId="8" xfId="16" applyFont="1" applyFill="1" applyBorder="1" applyAlignment="1">
      <alignment horizontal="left" vertical="center" wrapText="1"/>
    </xf>
    <xf numFmtId="3" fontId="9" fillId="3" borderId="10" xfId="16" applyNumberFormat="1" applyFont="1" applyFill="1" applyBorder="1" applyAlignment="1">
      <alignment horizontal="center" vertical="center" wrapText="1"/>
    </xf>
    <xf numFmtId="3" fontId="9" fillId="3" borderId="8" xfId="16" applyNumberFormat="1" applyFont="1" applyFill="1" applyBorder="1" applyAlignment="1">
      <alignment horizontal="center" vertical="center" wrapText="1"/>
    </xf>
    <xf numFmtId="0" fontId="9" fillId="3" borderId="13" xfId="16" applyFont="1" applyFill="1" applyBorder="1" applyAlignment="1">
      <alignment horizontal="center" vertical="center" wrapText="1"/>
    </xf>
    <xf numFmtId="0" fontId="9" fillId="3" borderId="31" xfId="16" applyFont="1" applyFill="1" applyBorder="1" applyAlignment="1">
      <alignment vertical="center" wrapText="1"/>
    </xf>
    <xf numFmtId="3" fontId="9" fillId="3" borderId="13" xfId="30" applyNumberFormat="1" applyFont="1" applyFill="1" applyBorder="1" applyAlignment="1">
      <alignment horizontal="center" vertical="center" wrapText="1"/>
    </xf>
    <xf numFmtId="3" fontId="9" fillId="3" borderId="14" xfId="30" applyNumberFormat="1" applyFont="1" applyFill="1" applyBorder="1" applyAlignment="1">
      <alignment horizontal="center" vertical="center" wrapText="1"/>
    </xf>
    <xf numFmtId="3" fontId="9" fillId="3" borderId="15" xfId="30" applyNumberFormat="1" applyFont="1" applyFill="1" applyBorder="1" applyAlignment="1">
      <alignment horizontal="center" vertical="center" wrapText="1"/>
    </xf>
    <xf numFmtId="3" fontId="9" fillId="3" borderId="31" xfId="30" applyNumberFormat="1" applyFont="1" applyFill="1" applyBorder="1" applyAlignment="1">
      <alignment horizontal="center" vertical="center" wrapText="1"/>
    </xf>
    <xf numFmtId="0" fontId="9" fillId="3" borderId="17" xfId="16" applyFont="1" applyFill="1" applyBorder="1" applyAlignment="1">
      <alignment horizontal="center" vertical="center" wrapText="1"/>
    </xf>
    <xf numFmtId="0" fontId="9" fillId="3" borderId="16" xfId="16" applyFont="1" applyFill="1" applyBorder="1" applyAlignment="1">
      <alignment vertical="center" wrapText="1"/>
    </xf>
    <xf numFmtId="164" fontId="9" fillId="3" borderId="17" xfId="30" applyNumberFormat="1" applyFont="1" applyFill="1" applyBorder="1" applyAlignment="1">
      <alignment horizontal="center" vertical="center" wrapText="1"/>
    </xf>
    <xf numFmtId="164" fontId="9" fillId="3" borderId="2" xfId="30" applyNumberFormat="1" applyFont="1" applyFill="1" applyBorder="1" applyAlignment="1">
      <alignment horizontal="center" vertical="center" wrapText="1"/>
    </xf>
    <xf numFmtId="164" fontId="9" fillId="3" borderId="46" xfId="30" applyNumberFormat="1" applyFont="1" applyFill="1" applyBorder="1" applyAlignment="1">
      <alignment horizontal="center" vertical="center" wrapText="1"/>
    </xf>
    <xf numFmtId="164" fontId="9" fillId="3" borderId="16" xfId="30" applyNumberFormat="1" applyFont="1" applyFill="1" applyBorder="1" applyAlignment="1">
      <alignment horizontal="center" vertical="center" wrapText="1"/>
    </xf>
    <xf numFmtId="0" fontId="10" fillId="0" borderId="65" xfId="16" applyFont="1" applyBorder="1" applyAlignment="1">
      <alignment vertical="center" wrapText="1"/>
    </xf>
    <xf numFmtId="164" fontId="10" fillId="0" borderId="0" xfId="30" applyNumberFormat="1" applyFont="1" applyAlignment="1">
      <alignment vertical="center" wrapText="1"/>
    </xf>
    <xf numFmtId="166" fontId="10" fillId="0" borderId="0" xfId="3" applyNumberFormat="1" applyFont="1" applyAlignment="1">
      <alignment vertical="center" wrapText="1"/>
    </xf>
    <xf numFmtId="3" fontId="5" fillId="0" borderId="73" xfId="0" applyNumberFormat="1" applyFont="1" applyBorder="1" applyAlignment="1">
      <alignment horizontal="center" vertical="center" wrapText="1"/>
    </xf>
    <xf numFmtId="0" fontId="37" fillId="0" borderId="58" xfId="13" applyFont="1" applyFill="1" applyBorder="1" applyAlignment="1">
      <alignment horizontal="left" vertical="center" wrapText="1"/>
    </xf>
    <xf numFmtId="0" fontId="37" fillId="0" borderId="9" xfId="13" applyFont="1" applyFill="1" applyBorder="1" applyAlignment="1">
      <alignment horizontal="left" vertical="center" wrapText="1"/>
    </xf>
    <xf numFmtId="0" fontId="37" fillId="0" borderId="13" xfId="13" applyFont="1" applyFill="1" applyBorder="1" applyAlignment="1">
      <alignment horizontal="left" vertical="center" wrapText="1"/>
    </xf>
    <xf numFmtId="0" fontId="10" fillId="0" borderId="4" xfId="14" applyFont="1" applyBorder="1" applyAlignment="1">
      <alignment vertical="center" wrapText="1"/>
    </xf>
    <xf numFmtId="3" fontId="10" fillId="0" borderId="126" xfId="2" applyNumberFormat="1" applyFont="1" applyBorder="1" applyAlignment="1">
      <alignment horizontal="right" vertical="center" wrapText="1"/>
    </xf>
    <xf numFmtId="0" fontId="15" fillId="0" borderId="0" xfId="31"/>
    <xf numFmtId="0" fontId="10" fillId="0" borderId="0" xfId="31" applyFont="1" applyAlignment="1">
      <alignment horizontal="right" wrapText="1"/>
    </xf>
    <xf numFmtId="0" fontId="10" fillId="0" borderId="0" xfId="31" applyFont="1" applyFill="1" applyAlignment="1">
      <alignment wrapText="1"/>
    </xf>
    <xf numFmtId="0" fontId="10" fillId="2" borderId="10" xfId="0" applyFont="1" applyFill="1" applyBorder="1" applyAlignment="1">
      <alignment wrapText="1"/>
    </xf>
    <xf numFmtId="0" fontId="9" fillId="2" borderId="10" xfId="0" applyFont="1" applyFill="1" applyBorder="1" applyAlignment="1">
      <alignment horizontal="center" vertical="center" wrapText="1"/>
    </xf>
    <xf numFmtId="0" fontId="10" fillId="0" borderId="10" xfId="31" applyFont="1" applyBorder="1" applyAlignment="1">
      <alignment horizontal="center" vertical="center" wrapText="1"/>
    </xf>
    <xf numFmtId="0" fontId="10" fillId="0" borderId="10" xfId="31" applyFont="1" applyBorder="1" applyAlignment="1">
      <alignment horizontal="left" vertical="center" wrapText="1"/>
    </xf>
    <xf numFmtId="0" fontId="10" fillId="0" borderId="10" xfId="31" applyFont="1" applyBorder="1" applyAlignment="1">
      <alignment wrapText="1"/>
    </xf>
    <xf numFmtId="0" fontId="10" fillId="0" borderId="0" xfId="31" applyFont="1" applyAlignment="1">
      <alignment wrapText="1"/>
    </xf>
    <xf numFmtId="0" fontId="10" fillId="0" borderId="0" xfId="31" applyFont="1" applyBorder="1" applyAlignment="1">
      <alignment horizontal="left" vertical="center" wrapText="1"/>
    </xf>
    <xf numFmtId="0" fontId="10" fillId="0" borderId="0" xfId="31" applyFont="1" applyBorder="1" applyAlignment="1">
      <alignment wrapText="1"/>
    </xf>
    <xf numFmtId="0" fontId="10" fillId="4" borderId="9" xfId="18" applyFont="1" applyFill="1" applyBorder="1" applyAlignment="1">
      <alignment horizontal="left" vertical="center" wrapText="1"/>
    </xf>
    <xf numFmtId="0" fontId="10" fillId="4" borderId="50" xfId="18" applyFont="1" applyFill="1" applyBorder="1" applyAlignment="1">
      <alignment horizontal="left" vertical="center" wrapText="1"/>
    </xf>
    <xf numFmtId="0" fontId="10" fillId="4" borderId="11" xfId="18" applyFont="1" applyFill="1" applyBorder="1" applyAlignment="1">
      <alignment horizontal="left" vertical="center" wrapText="1"/>
    </xf>
    <xf numFmtId="0" fontId="10" fillId="4" borderId="89" xfId="18" applyFont="1" applyFill="1" applyBorder="1" applyAlignment="1">
      <alignment horizontal="left" vertical="center" wrapText="1"/>
    </xf>
    <xf numFmtId="0" fontId="10" fillId="4" borderId="103" xfId="18" applyFont="1" applyFill="1" applyBorder="1" applyAlignment="1">
      <alignment horizontal="left" vertical="center" wrapText="1"/>
    </xf>
    <xf numFmtId="0" fontId="10" fillId="4" borderId="91" xfId="18" applyFont="1" applyFill="1" applyBorder="1" applyAlignment="1">
      <alignment horizontal="left" vertical="center" wrapText="1"/>
    </xf>
    <xf numFmtId="0" fontId="10" fillId="4" borderId="13" xfId="18" applyFont="1" applyFill="1" applyBorder="1" applyAlignment="1">
      <alignment horizontal="left" vertical="center" wrapText="1"/>
    </xf>
    <xf numFmtId="0" fontId="10" fillId="4" borderId="53" xfId="18" applyFont="1" applyFill="1" applyBorder="1" applyAlignment="1">
      <alignment horizontal="left" vertical="center" wrapText="1"/>
    </xf>
    <xf numFmtId="0" fontId="10" fillId="4" borderId="15" xfId="18" applyFont="1" applyFill="1" applyBorder="1" applyAlignment="1">
      <alignment horizontal="left" vertical="center" wrapText="1"/>
    </xf>
    <xf numFmtId="0" fontId="9" fillId="2" borderId="83" xfId="0" applyFont="1" applyFill="1" applyBorder="1" applyAlignment="1">
      <alignment horizontal="left" vertical="center" wrapText="1"/>
    </xf>
    <xf numFmtId="0" fontId="9" fillId="2" borderId="84" xfId="0" applyFont="1" applyFill="1" applyBorder="1" applyAlignment="1">
      <alignment horizontal="left" vertical="center" wrapText="1"/>
    </xf>
    <xf numFmtId="0" fontId="9" fillId="2" borderId="85" xfId="0" applyFont="1" applyFill="1" applyBorder="1" applyAlignment="1">
      <alignment horizontal="left" vertical="center" wrapText="1"/>
    </xf>
    <xf numFmtId="0" fontId="5" fillId="0" borderId="0" xfId="0" applyFont="1" applyAlignment="1">
      <alignment horizontal="left" wrapText="1"/>
    </xf>
    <xf numFmtId="0" fontId="10" fillId="4" borderId="47" xfId="18" applyFont="1" applyFill="1" applyBorder="1" applyAlignment="1">
      <alignment horizontal="left" vertical="center" wrapText="1"/>
    </xf>
    <xf numFmtId="0" fontId="10" fillId="4" borderId="46" xfId="18" applyFont="1" applyFill="1" applyBorder="1" applyAlignment="1">
      <alignment horizontal="left" vertical="center" wrapText="1"/>
    </xf>
    <xf numFmtId="0" fontId="10" fillId="4" borderId="18" xfId="18"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9" fillId="2" borderId="13" xfId="0" applyFont="1" applyFill="1" applyBorder="1" applyAlignment="1">
      <alignment horizontal="left" vertical="center" wrapText="1"/>
    </xf>
    <xf numFmtId="0" fontId="9" fillId="2" borderId="53" xfId="0" applyFont="1" applyFill="1" applyBorder="1" applyAlignment="1">
      <alignment horizontal="left" vertical="center" wrapText="1"/>
    </xf>
    <xf numFmtId="0" fontId="9" fillId="2" borderId="15" xfId="0" applyFont="1" applyFill="1" applyBorder="1" applyAlignment="1">
      <alignment horizontal="left" vertical="center" wrapText="1"/>
    </xf>
    <xf numFmtId="0" fontId="10" fillId="4" borderId="58" xfId="18" applyFont="1" applyFill="1" applyBorder="1" applyAlignment="1">
      <alignment horizontal="left" vertical="center" wrapText="1"/>
    </xf>
    <xf numFmtId="0" fontId="10" fillId="4" borderId="57" xfId="18" applyFont="1" applyFill="1" applyBorder="1" applyAlignment="1">
      <alignment horizontal="left" vertical="center" wrapText="1"/>
    </xf>
    <xf numFmtId="0" fontId="10" fillId="4" borderId="68" xfId="18" applyFont="1" applyFill="1" applyBorder="1" applyAlignment="1">
      <alignment horizontal="left" vertical="center" wrapText="1"/>
    </xf>
    <xf numFmtId="0" fontId="10" fillId="0" borderId="9" xfId="18" applyFont="1" applyFill="1" applyBorder="1" applyAlignment="1">
      <alignment horizontal="left" vertical="center" wrapText="1"/>
    </xf>
    <xf numFmtId="0" fontId="10" fillId="0" borderId="50" xfId="18" applyFont="1" applyFill="1" applyBorder="1" applyAlignment="1">
      <alignment horizontal="left" vertical="center" wrapText="1"/>
    </xf>
    <xf numFmtId="0" fontId="10" fillId="0" borderId="11" xfId="18" applyFont="1" applyFill="1" applyBorder="1" applyAlignment="1">
      <alignment horizontal="left" vertical="center" wrapText="1"/>
    </xf>
    <xf numFmtId="0" fontId="10" fillId="0" borderId="13" xfId="18" applyFont="1" applyFill="1" applyBorder="1" applyAlignment="1">
      <alignment horizontal="left" vertical="center" wrapText="1"/>
    </xf>
    <xf numFmtId="0" fontId="10" fillId="0" borderId="53" xfId="18" applyFont="1" applyFill="1" applyBorder="1" applyAlignment="1">
      <alignment horizontal="left" vertical="center" wrapText="1"/>
    </xf>
    <xf numFmtId="0" fontId="10" fillId="0" borderId="15" xfId="18" applyFont="1" applyFill="1" applyBorder="1" applyAlignment="1">
      <alignment horizontal="left" vertical="center" wrapText="1"/>
    </xf>
    <xf numFmtId="0" fontId="9" fillId="2" borderId="17" xfId="18" applyFont="1" applyFill="1" applyBorder="1" applyAlignment="1">
      <alignment horizontal="left" vertical="center" wrapText="1"/>
    </xf>
    <xf numFmtId="0" fontId="9" fillId="2" borderId="46" xfId="18" applyFont="1" applyFill="1" applyBorder="1" applyAlignment="1">
      <alignment horizontal="left" vertical="center" wrapText="1"/>
    </xf>
    <xf numFmtId="0" fontId="9" fillId="2" borderId="18" xfId="18" applyFont="1" applyFill="1" applyBorder="1" applyAlignment="1">
      <alignment horizontal="left" vertical="center" wrapText="1"/>
    </xf>
    <xf numFmtId="0" fontId="10" fillId="0" borderId="9" xfId="18" applyFont="1" applyBorder="1" applyAlignment="1">
      <alignment horizontal="left" vertical="center" wrapText="1"/>
    </xf>
    <xf numFmtId="0" fontId="10" fillId="0" borderId="50" xfId="18" applyFont="1" applyBorder="1" applyAlignment="1">
      <alignment horizontal="left" vertical="center" wrapText="1"/>
    </xf>
    <xf numFmtId="0" fontId="10" fillId="0" borderId="11" xfId="18" applyFont="1" applyBorder="1" applyAlignment="1">
      <alignment horizontal="left" vertical="center" wrapText="1"/>
    </xf>
    <xf numFmtId="0" fontId="10" fillId="0" borderId="52"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9" fillId="2" borderId="88"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55" xfId="0" applyFont="1" applyFill="1" applyBorder="1" applyAlignment="1">
      <alignment horizontal="left" vertical="center" wrapText="1"/>
    </xf>
    <xf numFmtId="0" fontId="10" fillId="0" borderId="58" xfId="18" applyFont="1" applyFill="1" applyBorder="1" applyAlignment="1">
      <alignment horizontal="left" vertical="center" wrapText="1"/>
    </xf>
    <xf numFmtId="0" fontId="10" fillId="0" borderId="57" xfId="18" applyFont="1" applyFill="1" applyBorder="1" applyAlignment="1">
      <alignment horizontal="left" vertical="center" wrapText="1"/>
    </xf>
    <xf numFmtId="0" fontId="10" fillId="0" borderId="68" xfId="18" applyFont="1" applyFill="1" applyBorder="1" applyAlignment="1">
      <alignment horizontal="left" vertical="center" wrapText="1"/>
    </xf>
    <xf numFmtId="0" fontId="10" fillId="0" borderId="9" xfId="0" applyFont="1" applyBorder="1" applyAlignment="1">
      <alignment horizontal="left" vertical="center" wrapText="1"/>
    </xf>
    <xf numFmtId="0" fontId="10" fillId="0" borderId="50" xfId="0" applyFont="1" applyBorder="1" applyAlignment="1">
      <alignment horizontal="left" vertical="center" wrapText="1"/>
    </xf>
    <xf numFmtId="0" fontId="10" fillId="0" borderId="11" xfId="0" applyFont="1" applyBorder="1" applyAlignment="1">
      <alignment horizontal="left" vertical="center" wrapText="1"/>
    </xf>
    <xf numFmtId="0" fontId="10" fillId="0" borderId="13" xfId="18" applyFont="1" applyBorder="1" applyAlignment="1">
      <alignment horizontal="left" vertical="center" wrapText="1"/>
    </xf>
    <xf numFmtId="0" fontId="10" fillId="0" borderId="53" xfId="18" applyFont="1" applyBorder="1" applyAlignment="1">
      <alignment horizontal="left" vertical="center" wrapText="1"/>
    </xf>
    <xf numFmtId="0" fontId="10" fillId="0" borderId="15" xfId="18" applyFont="1" applyBorder="1" applyAlignment="1">
      <alignment horizontal="left" vertical="center" wrapText="1"/>
    </xf>
    <xf numFmtId="0" fontId="10" fillId="0" borderId="89" xfId="18" applyFont="1" applyFill="1" applyBorder="1" applyAlignment="1">
      <alignment horizontal="left" vertical="center" wrapText="1"/>
    </xf>
    <xf numFmtId="0" fontId="10" fillId="0" borderId="103" xfId="18" applyFont="1" applyFill="1" applyBorder="1" applyAlignment="1">
      <alignment horizontal="left" vertical="center" wrapText="1"/>
    </xf>
    <xf numFmtId="0" fontId="10" fillId="0" borderId="91" xfId="18" applyFont="1" applyFill="1" applyBorder="1" applyAlignment="1">
      <alignment horizontal="left" vertical="center" wrapText="1"/>
    </xf>
    <xf numFmtId="0" fontId="10" fillId="0" borderId="52" xfId="0" applyFont="1" applyBorder="1" applyAlignment="1">
      <alignment horizontal="left" vertical="center" wrapText="1"/>
    </xf>
    <xf numFmtId="0" fontId="9" fillId="2" borderId="73" xfId="0" applyFont="1" applyFill="1" applyBorder="1" applyAlignment="1">
      <alignment horizontal="left" vertical="center" wrapText="1"/>
    </xf>
    <xf numFmtId="0" fontId="9" fillId="2" borderId="14" xfId="0" applyFont="1" applyFill="1" applyBorder="1" applyAlignment="1">
      <alignment horizontal="left" vertical="center" wrapText="1"/>
    </xf>
    <xf numFmtId="0" fontId="9" fillId="2" borderId="62" xfId="0" applyFont="1" applyFill="1" applyBorder="1" applyAlignment="1">
      <alignment horizontal="left" vertical="center" wrapText="1"/>
    </xf>
    <xf numFmtId="0" fontId="10" fillId="0" borderId="5" xfId="18" applyFont="1" applyBorder="1" applyAlignment="1">
      <alignment horizontal="left" vertical="center" wrapText="1"/>
    </xf>
    <xf numFmtId="0" fontId="10" fillId="0" borderId="48" xfId="18" applyFont="1" applyBorder="1" applyAlignment="1">
      <alignment horizontal="left" vertical="center" wrapText="1"/>
    </xf>
    <xf numFmtId="0" fontId="10" fillId="0" borderId="7" xfId="18" applyFont="1" applyBorder="1" applyAlignment="1">
      <alignment horizontal="left" vertical="center" wrapText="1"/>
    </xf>
    <xf numFmtId="0" fontId="10" fillId="0" borderId="9" xfId="0" applyFont="1" applyFill="1" applyBorder="1" applyAlignment="1">
      <alignment horizontal="left" vertical="center" wrapText="1"/>
    </xf>
    <xf numFmtId="0" fontId="9" fillId="2" borderId="98" xfId="0" applyFont="1" applyFill="1" applyBorder="1" applyAlignment="1">
      <alignment horizontal="left" vertical="center" wrapText="1"/>
    </xf>
    <xf numFmtId="0" fontId="10" fillId="0" borderId="58" xfId="18" applyFont="1" applyBorder="1" applyAlignment="1">
      <alignment horizontal="left" vertical="center" wrapText="1"/>
    </xf>
    <xf numFmtId="0" fontId="10" fillId="0" borderId="57" xfId="18" applyFont="1" applyBorder="1" applyAlignment="1">
      <alignment horizontal="left" vertical="center" wrapText="1"/>
    </xf>
    <xf numFmtId="0" fontId="10" fillId="0" borderId="68" xfId="18" applyFont="1" applyBorder="1" applyAlignment="1">
      <alignment horizontal="left" vertical="center" wrapText="1"/>
    </xf>
    <xf numFmtId="0" fontId="10" fillId="0" borderId="10" xfId="0" applyFont="1" applyBorder="1" applyAlignment="1">
      <alignment horizontal="left" vertical="center" wrapText="1"/>
    </xf>
    <xf numFmtId="0" fontId="10" fillId="0" borderId="61" xfId="0" applyFont="1" applyBorder="1" applyAlignment="1">
      <alignment horizontal="left" vertical="center" wrapText="1"/>
    </xf>
    <xf numFmtId="0" fontId="10" fillId="0" borderId="13" xfId="0" applyFont="1" applyFill="1" applyBorder="1" applyAlignment="1">
      <alignment horizontal="left" vertical="center" wrapText="1"/>
    </xf>
    <xf numFmtId="0" fontId="10" fillId="0" borderId="53"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5" xfId="18" applyFont="1" applyFill="1" applyBorder="1" applyAlignment="1">
      <alignment horizontal="left" vertical="center" wrapText="1"/>
    </xf>
    <xf numFmtId="0" fontId="10" fillId="0" borderId="48" xfId="18" applyFont="1" applyFill="1" applyBorder="1" applyAlignment="1">
      <alignment horizontal="left" vertical="center" wrapText="1"/>
    </xf>
    <xf numFmtId="0" fontId="10" fillId="0" borderId="7" xfId="18" applyFont="1" applyFill="1" applyBorder="1" applyAlignment="1">
      <alignment horizontal="left" vertical="center" wrapText="1"/>
    </xf>
    <xf numFmtId="0" fontId="9" fillId="2" borderId="1" xfId="0" applyFont="1" applyFill="1" applyBorder="1" applyAlignment="1">
      <alignment horizontal="left" vertical="center" wrapText="1"/>
    </xf>
    <xf numFmtId="0" fontId="9" fillId="2" borderId="97" xfId="0" applyFont="1" applyFill="1" applyBorder="1" applyAlignment="1">
      <alignment horizontal="left" vertical="center" wrapText="1"/>
    </xf>
    <xf numFmtId="0" fontId="9" fillId="2" borderId="3" xfId="0" applyFont="1" applyFill="1" applyBorder="1" applyAlignment="1">
      <alignment horizontal="left" vertical="center" wrapText="1"/>
    </xf>
    <xf numFmtId="0" fontId="10" fillId="0" borderId="5" xfId="0" applyFont="1" applyBorder="1" applyAlignment="1">
      <alignment horizontal="left" vertical="center" wrapText="1"/>
    </xf>
    <xf numFmtId="0" fontId="10" fillId="0" borderId="48" xfId="0" applyFont="1" applyBorder="1" applyAlignment="1">
      <alignment horizontal="left" vertical="center" wrapText="1"/>
    </xf>
    <xf numFmtId="0" fontId="10" fillId="0" borderId="7" xfId="0" applyFont="1" applyBorder="1" applyAlignment="1">
      <alignment horizontal="left" vertical="center" wrapText="1"/>
    </xf>
    <xf numFmtId="0" fontId="10" fillId="0" borderId="50" xfId="0" applyFont="1" applyBorder="1"/>
    <xf numFmtId="0" fontId="10" fillId="0" borderId="11" xfId="0" applyFont="1" applyBorder="1"/>
    <xf numFmtId="0" fontId="10" fillId="0" borderId="14" xfId="0" applyFont="1" applyBorder="1" applyAlignment="1">
      <alignment horizontal="left" vertical="center" wrapText="1"/>
    </xf>
    <xf numFmtId="0" fontId="10" fillId="0" borderId="62" xfId="0" applyFont="1" applyBorder="1" applyAlignment="1">
      <alignment horizontal="left" vertical="center" wrapText="1"/>
    </xf>
    <xf numFmtId="0" fontId="10" fillId="0" borderId="94" xfId="0" applyFont="1" applyBorder="1" applyAlignment="1">
      <alignment horizontal="left" vertical="center" wrapText="1"/>
    </xf>
    <xf numFmtId="0" fontId="10" fillId="0" borderId="89" xfId="0" applyFont="1" applyBorder="1" applyAlignment="1">
      <alignment horizontal="left" vertical="center" wrapText="1"/>
    </xf>
    <xf numFmtId="0" fontId="10" fillId="0" borderId="103" xfId="0" applyFont="1" applyBorder="1" applyAlignment="1">
      <alignment horizontal="left" vertical="center" wrapText="1"/>
    </xf>
    <xf numFmtId="0" fontId="10" fillId="0" borderId="91" xfId="0" applyFont="1" applyBorder="1" applyAlignment="1">
      <alignment horizontal="left" vertical="center" wrapText="1"/>
    </xf>
    <xf numFmtId="0" fontId="10" fillId="0" borderId="58" xfId="0" applyFont="1" applyBorder="1" applyAlignment="1">
      <alignment horizontal="left" vertical="center" wrapText="1"/>
    </xf>
    <xf numFmtId="0" fontId="10" fillId="0" borderId="57" xfId="0" applyFont="1" applyBorder="1" applyAlignment="1">
      <alignment horizontal="left" vertical="center" wrapText="1"/>
    </xf>
    <xf numFmtId="0" fontId="10" fillId="0" borderId="68" xfId="0" applyFont="1" applyBorder="1" applyAlignment="1">
      <alignment horizontal="left" vertical="center" wrapText="1"/>
    </xf>
    <xf numFmtId="0" fontId="9" fillId="2" borderId="66" xfId="0" applyFont="1" applyFill="1" applyBorder="1" applyAlignment="1">
      <alignment horizontal="left" vertical="center" wrapText="1"/>
    </xf>
    <xf numFmtId="0" fontId="9" fillId="2" borderId="6" xfId="0" applyFont="1" applyFill="1" applyBorder="1" applyAlignment="1">
      <alignment horizontal="left" vertical="center" wrapText="1"/>
    </xf>
    <xf numFmtId="0" fontId="9" fillId="2" borderId="56" xfId="0" applyFont="1" applyFill="1" applyBorder="1" applyAlignment="1">
      <alignment horizontal="left" vertical="center" wrapText="1"/>
    </xf>
    <xf numFmtId="0" fontId="10" fillId="0" borderId="89" xfId="18" applyFont="1" applyBorder="1" applyAlignment="1">
      <alignment horizontal="left" vertical="center" wrapText="1"/>
    </xf>
    <xf numFmtId="0" fontId="10" fillId="0" borderId="103" xfId="18" applyFont="1" applyBorder="1" applyAlignment="1">
      <alignment horizontal="left" vertical="center" wrapText="1"/>
    </xf>
    <xf numFmtId="0" fontId="10" fillId="0" borderId="91" xfId="18" applyFont="1" applyBorder="1" applyAlignment="1">
      <alignment horizontal="left" vertical="center" wrapText="1"/>
    </xf>
    <xf numFmtId="0" fontId="10" fillId="0" borderId="10" xfId="0" applyFont="1" applyFill="1" applyBorder="1" applyAlignment="1">
      <alignment horizontal="left" vertical="center" wrapText="1"/>
    </xf>
    <xf numFmtId="0" fontId="10" fillId="0" borderId="61" xfId="0" applyFont="1" applyFill="1" applyBorder="1" applyAlignment="1">
      <alignment horizontal="left" vertical="center" wrapText="1"/>
    </xf>
    <xf numFmtId="0" fontId="10" fillId="0" borderId="100" xfId="0" applyFont="1" applyFill="1" applyBorder="1" applyAlignment="1">
      <alignment horizontal="left" vertical="center" wrapText="1"/>
    </xf>
    <xf numFmtId="0" fontId="10" fillId="0" borderId="103" xfId="0" applyFont="1" applyFill="1" applyBorder="1" applyAlignment="1">
      <alignment horizontal="left" vertical="center" wrapText="1"/>
    </xf>
    <xf numFmtId="0" fontId="10" fillId="0" borderId="91" xfId="0" applyFont="1" applyFill="1" applyBorder="1" applyAlignment="1">
      <alignment horizontal="left" vertical="center" wrapText="1"/>
    </xf>
    <xf numFmtId="0" fontId="10" fillId="0" borderId="17" xfId="0" applyFont="1" applyBorder="1" applyAlignment="1">
      <alignment horizontal="left" vertical="center" wrapText="1"/>
    </xf>
    <xf numFmtId="0" fontId="10" fillId="0" borderId="46" xfId="0" applyFont="1" applyBorder="1" applyAlignment="1">
      <alignment horizontal="left" vertical="center" wrapText="1"/>
    </xf>
    <xf numFmtId="0" fontId="10" fillId="0" borderId="18" xfId="0" applyFont="1" applyBorder="1" applyAlignment="1">
      <alignment horizontal="left" vertical="center" wrapText="1"/>
    </xf>
    <xf numFmtId="0" fontId="9" fillId="2" borderId="17" xfId="0" applyFont="1" applyFill="1" applyBorder="1" applyAlignment="1">
      <alignment horizontal="left" vertical="center" wrapText="1"/>
    </xf>
    <xf numFmtId="0" fontId="9" fillId="2" borderId="46" xfId="0" applyFont="1" applyFill="1" applyBorder="1" applyAlignment="1">
      <alignment horizontal="left" vertical="center" wrapText="1"/>
    </xf>
    <xf numFmtId="0" fontId="9" fillId="2" borderId="18" xfId="0" applyFont="1" applyFill="1" applyBorder="1" applyAlignment="1">
      <alignment horizontal="left" vertical="center" wrapText="1"/>
    </xf>
    <xf numFmtId="0" fontId="9" fillId="0" borderId="0" xfId="0" applyFont="1" applyAlignment="1">
      <alignment horizontal="center" wrapText="1"/>
    </xf>
    <xf numFmtId="0" fontId="5" fillId="0" borderId="0" xfId="0" applyFont="1" applyBorder="1" applyAlignment="1">
      <alignment horizontal="center"/>
    </xf>
    <xf numFmtId="0" fontId="5" fillId="0" borderId="0" xfId="0" applyFont="1" applyFill="1" applyBorder="1" applyAlignment="1">
      <alignment horizontal="center" wrapText="1"/>
    </xf>
    <xf numFmtId="0" fontId="2" fillId="3" borderId="65" xfId="0" applyFont="1" applyFill="1" applyBorder="1" applyAlignment="1">
      <alignment horizontal="center" vertical="center" wrapText="1"/>
    </xf>
    <xf numFmtId="0" fontId="2" fillId="3" borderId="105" xfId="0" applyFont="1" applyFill="1" applyBorder="1" applyAlignment="1">
      <alignment horizontal="center" vertical="center" wrapText="1"/>
    </xf>
    <xf numFmtId="0" fontId="2" fillId="3" borderId="97" xfId="0" applyFont="1" applyFill="1" applyBorder="1" applyAlignment="1">
      <alignment horizontal="center" vertical="center" wrapText="1"/>
    </xf>
    <xf numFmtId="0" fontId="2" fillId="3" borderId="3" xfId="0" applyFont="1" applyFill="1" applyBorder="1" applyAlignment="1">
      <alignment horizontal="center" vertical="center" wrapText="1"/>
    </xf>
    <xf numFmtId="14" fontId="2" fillId="3" borderId="46" xfId="0" applyNumberFormat="1" applyFont="1" applyFill="1" applyBorder="1" applyAlignment="1">
      <alignment horizontal="center" vertical="center" wrapText="1"/>
    </xf>
    <xf numFmtId="0" fontId="2" fillId="3" borderId="46" xfId="0" applyFont="1" applyFill="1" applyBorder="1" applyAlignment="1">
      <alignment horizontal="center" vertical="center" wrapText="1"/>
    </xf>
    <xf numFmtId="0" fontId="2" fillId="3" borderId="18" xfId="0" applyFont="1" applyFill="1" applyBorder="1" applyAlignment="1">
      <alignment horizontal="center" vertical="center" wrapText="1"/>
    </xf>
    <xf numFmtId="14" fontId="2" fillId="3" borderId="17" xfId="0" applyNumberFormat="1" applyFont="1" applyFill="1" applyBorder="1" applyAlignment="1">
      <alignment horizontal="center" vertical="center" wrapText="1"/>
    </xf>
    <xf numFmtId="0" fontId="10" fillId="0" borderId="90" xfId="18" applyFont="1" applyBorder="1" applyAlignment="1">
      <alignment horizontal="left" vertical="center" wrapText="1"/>
    </xf>
    <xf numFmtId="0" fontId="10" fillId="0" borderId="87" xfId="18" applyFont="1" applyBorder="1" applyAlignment="1">
      <alignment horizontal="left" vertical="center" wrapText="1"/>
    </xf>
    <xf numFmtId="0" fontId="10" fillId="0" borderId="54" xfId="18" applyFont="1" applyBorder="1" applyAlignment="1">
      <alignment horizontal="left" vertical="center"/>
    </xf>
    <xf numFmtId="0" fontId="10" fillId="0" borderId="53" xfId="18" applyFont="1" applyBorder="1" applyAlignment="1">
      <alignment horizontal="left" vertical="center"/>
    </xf>
    <xf numFmtId="0" fontId="10" fillId="0" borderId="15" xfId="18" applyFont="1" applyBorder="1" applyAlignment="1">
      <alignment horizontal="left" vertical="center"/>
    </xf>
    <xf numFmtId="0" fontId="24" fillId="0" borderId="0" xfId="0" applyFont="1" applyAlignment="1">
      <alignment horizontal="center"/>
    </xf>
    <xf numFmtId="0" fontId="9" fillId="2" borderId="64" xfId="0" applyFont="1" applyFill="1" applyBorder="1" applyAlignment="1">
      <alignment horizontal="left" vertical="center" wrapText="1"/>
    </xf>
    <xf numFmtId="0" fontId="9" fillId="2" borderId="104" xfId="0" applyFont="1" applyFill="1" applyBorder="1" applyAlignment="1">
      <alignment horizontal="left" vertical="center" wrapText="1"/>
    </xf>
    <xf numFmtId="0" fontId="10" fillId="0" borderId="2" xfId="18" applyFont="1" applyBorder="1" applyAlignment="1">
      <alignment horizontal="left" vertical="center" wrapText="1"/>
    </xf>
    <xf numFmtId="0" fontId="10" fillId="0" borderId="55" xfId="18" applyFont="1" applyBorder="1" applyAlignment="1">
      <alignment horizontal="left" vertical="center" wrapText="1"/>
    </xf>
    <xf numFmtId="0" fontId="10" fillId="0" borderId="51" xfId="18" applyFont="1" applyBorder="1" applyAlignment="1">
      <alignment horizontal="left" vertical="center" wrapText="1"/>
    </xf>
    <xf numFmtId="0" fontId="10" fillId="0" borderId="59" xfId="18" applyFont="1" applyBorder="1" applyAlignment="1">
      <alignment horizontal="left" vertical="center" wrapText="1"/>
    </xf>
    <xf numFmtId="0" fontId="10" fillId="0" borderId="10" xfId="18" applyFont="1" applyBorder="1" applyAlignment="1">
      <alignment horizontal="left" vertical="center" wrapText="1"/>
    </xf>
    <xf numFmtId="0" fontId="10" fillId="0" borderId="61" xfId="18" applyFont="1" applyBorder="1" applyAlignment="1">
      <alignment horizontal="left" vertical="center" wrapText="1"/>
    </xf>
    <xf numFmtId="0" fontId="10" fillId="0" borderId="14" xfId="18" applyFont="1" applyBorder="1" applyAlignment="1">
      <alignment horizontal="left" vertical="center" wrapText="1"/>
    </xf>
    <xf numFmtId="0" fontId="10" fillId="0" borderId="62" xfId="18" applyFont="1" applyBorder="1" applyAlignment="1">
      <alignment horizontal="left" vertical="center" wrapText="1"/>
    </xf>
    <xf numFmtId="0" fontId="10" fillId="0" borderId="6" xfId="18" applyFont="1" applyBorder="1" applyAlignment="1">
      <alignment horizontal="left" vertical="center" wrapText="1"/>
    </xf>
    <xf numFmtId="0" fontId="10" fillId="0" borderId="56" xfId="18" applyFont="1" applyBorder="1" applyAlignment="1">
      <alignment horizontal="left" vertical="center" wrapText="1"/>
    </xf>
    <xf numFmtId="0" fontId="9" fillId="2" borderId="5" xfId="0" applyFont="1" applyFill="1" applyBorder="1" applyAlignment="1">
      <alignment horizontal="left" vertical="center" wrapText="1"/>
    </xf>
    <xf numFmtId="0" fontId="9" fillId="2" borderId="48" xfId="0" applyFont="1" applyFill="1" applyBorder="1" applyAlignment="1">
      <alignment horizontal="left" vertical="center" wrapText="1"/>
    </xf>
    <xf numFmtId="0" fontId="9" fillId="2" borderId="7" xfId="0" applyFont="1" applyFill="1" applyBorder="1" applyAlignment="1">
      <alignment horizontal="left" vertical="center" wrapText="1"/>
    </xf>
    <xf numFmtId="0" fontId="10" fillId="0" borderId="6" xfId="0" applyFont="1" applyBorder="1" applyAlignment="1">
      <alignment horizontal="left" vertical="center" wrapText="1"/>
    </xf>
    <xf numFmtId="0" fontId="10" fillId="0" borderId="56" xfId="0" applyFont="1" applyBorder="1" applyAlignment="1">
      <alignment horizontal="left" vertical="center" wrapText="1"/>
    </xf>
    <xf numFmtId="0" fontId="10" fillId="0" borderId="54" xfId="18" applyFont="1" applyBorder="1" applyAlignment="1">
      <alignment horizontal="left" vertical="center" wrapText="1"/>
    </xf>
    <xf numFmtId="0" fontId="10" fillId="0" borderId="60" xfId="0" applyFont="1" applyBorder="1" applyAlignment="1">
      <alignment horizontal="left" vertical="center" wrapText="1"/>
    </xf>
    <xf numFmtId="0" fontId="10" fillId="0" borderId="51" xfId="0" applyFont="1" applyBorder="1" applyAlignment="1">
      <alignment horizontal="left" vertical="center" wrapText="1"/>
    </xf>
    <xf numFmtId="0" fontId="10" fillId="0" borderId="59" xfId="0" applyFont="1" applyBorder="1" applyAlignment="1">
      <alignment horizontal="left" vertical="center" wrapText="1"/>
    </xf>
    <xf numFmtId="0" fontId="46" fillId="0" borderId="52" xfId="0" applyFont="1" applyBorder="1" applyAlignment="1">
      <alignment horizontal="left" vertical="center" wrapText="1"/>
    </xf>
    <xf numFmtId="0" fontId="10" fillId="0" borderId="52" xfId="18" applyFont="1" applyFill="1" applyBorder="1" applyAlignment="1">
      <alignment horizontal="left" vertical="center" wrapText="1"/>
    </xf>
    <xf numFmtId="0" fontId="9" fillId="2" borderId="63" xfId="0" applyFont="1" applyFill="1" applyBorder="1" applyAlignment="1">
      <alignment horizontal="left" vertical="center" wrapText="1"/>
    </xf>
    <xf numFmtId="0" fontId="9" fillId="2" borderId="65" xfId="0" applyFont="1" applyFill="1" applyBorder="1" applyAlignment="1">
      <alignment horizontal="left" vertical="center" wrapText="1"/>
    </xf>
    <xf numFmtId="0" fontId="9" fillId="2" borderId="105" xfId="0" applyFont="1" applyFill="1" applyBorder="1" applyAlignment="1">
      <alignment horizontal="left" vertical="center" wrapText="1"/>
    </xf>
    <xf numFmtId="0" fontId="10" fillId="0" borderId="52" xfId="18" applyFont="1" applyBorder="1" applyAlignment="1">
      <alignment horizontal="left" vertical="center" wrapText="1"/>
    </xf>
    <xf numFmtId="0" fontId="10" fillId="0" borderId="90" xfId="0" applyFont="1" applyBorder="1" applyAlignment="1">
      <alignment horizontal="left" vertical="center" wrapText="1"/>
    </xf>
    <xf numFmtId="0" fontId="10" fillId="0" borderId="87" xfId="0" applyFont="1" applyBorder="1" applyAlignment="1">
      <alignment horizontal="left" vertical="center" wrapText="1"/>
    </xf>
    <xf numFmtId="0" fontId="10" fillId="0" borderId="80" xfId="18" applyFont="1" applyBorder="1" applyAlignment="1">
      <alignment horizontal="left" vertical="center" wrapText="1"/>
    </xf>
    <xf numFmtId="0" fontId="10" fillId="0" borderId="0" xfId="18" applyFont="1" applyBorder="1" applyAlignment="1">
      <alignment horizontal="left" vertical="center" wrapText="1"/>
    </xf>
    <xf numFmtId="0" fontId="10" fillId="0" borderId="106" xfId="18" applyFont="1" applyBorder="1" applyAlignment="1">
      <alignment horizontal="left" vertical="center" wrapText="1"/>
    </xf>
    <xf numFmtId="0" fontId="10" fillId="0" borderId="60" xfId="18" applyFont="1" applyBorder="1" applyAlignment="1">
      <alignment horizontal="left" vertical="center" wrapText="1"/>
    </xf>
    <xf numFmtId="0" fontId="9" fillId="2" borderId="111" xfId="0" applyFont="1" applyFill="1" applyBorder="1" applyAlignment="1">
      <alignment horizontal="left" vertical="center" wrapText="1"/>
    </xf>
    <xf numFmtId="0" fontId="10" fillId="0" borderId="85" xfId="18" applyFont="1" applyBorder="1" applyAlignment="1">
      <alignment horizontal="left" vertical="center" wrapText="1"/>
    </xf>
    <xf numFmtId="0" fontId="10" fillId="0" borderId="97" xfId="18" applyFont="1" applyBorder="1" applyAlignment="1">
      <alignment horizontal="left" vertical="center" wrapText="1"/>
    </xf>
    <xf numFmtId="0" fontId="10" fillId="0" borderId="3" xfId="18" applyFont="1" applyBorder="1" applyAlignment="1">
      <alignment horizontal="left" vertical="center" wrapText="1"/>
    </xf>
    <xf numFmtId="0" fontId="10" fillId="0" borderId="49" xfId="18" applyFont="1" applyBorder="1" applyAlignment="1">
      <alignment horizontal="left" vertical="center" wrapText="1"/>
    </xf>
    <xf numFmtId="0" fontId="10" fillId="0" borderId="81" xfId="0" applyFont="1" applyBorder="1" applyAlignment="1">
      <alignment horizontal="left" vertical="center" wrapText="1"/>
    </xf>
    <xf numFmtId="0" fontId="10" fillId="0" borderId="65" xfId="0" applyFont="1" applyBorder="1" applyAlignment="1">
      <alignment horizontal="left" vertical="center" wrapText="1"/>
    </xf>
    <xf numFmtId="0" fontId="10" fillId="0" borderId="105" xfId="0" applyFont="1" applyBorder="1" applyAlignment="1">
      <alignment horizontal="left" vertical="center" wrapText="1"/>
    </xf>
    <xf numFmtId="0" fontId="10" fillId="0" borderId="69" xfId="0" applyFont="1" applyBorder="1" applyAlignment="1">
      <alignment horizontal="left" vertical="center" wrapText="1"/>
    </xf>
    <xf numFmtId="0" fontId="22" fillId="0" borderId="0" xfId="0" applyFont="1" applyBorder="1" applyAlignment="1">
      <alignment horizontal="center"/>
    </xf>
    <xf numFmtId="0" fontId="5" fillId="0" borderId="97" xfId="0" applyFont="1" applyFill="1" applyBorder="1" applyAlignment="1">
      <alignment horizontal="center" wrapText="1"/>
    </xf>
    <xf numFmtId="0" fontId="2" fillId="3" borderId="6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9" fillId="2" borderId="1" xfId="20" applyFont="1" applyFill="1" applyBorder="1" applyAlignment="1">
      <alignment horizontal="left" vertical="center"/>
    </xf>
    <xf numFmtId="0" fontId="9" fillId="2" borderId="97" xfId="20" applyFont="1" applyFill="1" applyBorder="1" applyAlignment="1">
      <alignment horizontal="left" vertical="center"/>
    </xf>
    <xf numFmtId="0" fontId="10" fillId="0" borderId="10" xfId="19" applyFont="1" applyBorder="1" applyAlignment="1">
      <alignment horizontal="left" vertical="center" wrapText="1"/>
    </xf>
    <xf numFmtId="0" fontId="10" fillId="0" borderId="52" xfId="19" applyFont="1" applyBorder="1" applyAlignment="1">
      <alignment horizontal="left" vertical="center" wrapText="1"/>
    </xf>
    <xf numFmtId="0" fontId="10" fillId="0" borderId="10" xfId="19" applyFont="1" applyBorder="1" applyAlignment="1">
      <alignment horizontal="left" vertical="center"/>
    </xf>
    <xf numFmtId="0" fontId="10" fillId="0" borderId="52" xfId="19" applyFont="1" applyBorder="1" applyAlignment="1">
      <alignment horizontal="left" vertical="center"/>
    </xf>
    <xf numFmtId="0" fontId="10" fillId="0" borderId="90" xfId="19" applyFont="1" applyFill="1" applyBorder="1" applyAlignment="1">
      <alignment horizontal="left" vertical="center"/>
    </xf>
    <xf numFmtId="0" fontId="10" fillId="0" borderId="100" xfId="19" applyFont="1" applyFill="1" applyBorder="1" applyAlignment="1">
      <alignment horizontal="left" vertical="center"/>
    </xf>
    <xf numFmtId="0" fontId="9" fillId="2" borderId="17" xfId="20" applyFont="1" applyFill="1" applyBorder="1" applyAlignment="1">
      <alignment horizontal="left" vertical="center"/>
    </xf>
    <xf numFmtId="0" fontId="9" fillId="2" borderId="46" xfId="20" applyFont="1" applyFill="1" applyBorder="1" applyAlignment="1">
      <alignment horizontal="left" vertical="center"/>
    </xf>
    <xf numFmtId="0" fontId="10" fillId="0" borderId="10" xfId="20" applyFont="1" applyBorder="1" applyAlignment="1">
      <alignment horizontal="left" vertical="center" wrapText="1"/>
    </xf>
    <xf numFmtId="0" fontId="10" fillId="0" borderId="52" xfId="20" applyFont="1" applyBorder="1" applyAlignment="1">
      <alignment horizontal="left" vertical="center" wrapText="1"/>
    </xf>
    <xf numFmtId="0" fontId="9" fillId="2" borderId="17" xfId="19" applyFont="1" applyFill="1" applyBorder="1" applyAlignment="1">
      <alignment horizontal="left" vertical="center"/>
    </xf>
    <xf numFmtId="0" fontId="9" fillId="2" borderId="46" xfId="19" applyFont="1" applyFill="1" applyBorder="1" applyAlignment="1">
      <alignment horizontal="left" vertical="center"/>
    </xf>
    <xf numFmtId="0" fontId="9" fillId="2" borderId="1" xfId="19" applyFont="1" applyFill="1" applyBorder="1" applyAlignment="1">
      <alignment horizontal="left" vertical="center"/>
    </xf>
    <xf numFmtId="0" fontId="9" fillId="2" borderId="97" xfId="19" applyFont="1" applyFill="1" applyBorder="1" applyAlignment="1">
      <alignment horizontal="left" vertical="center"/>
    </xf>
    <xf numFmtId="0" fontId="10" fillId="0" borderId="51" xfId="19" applyFont="1" applyBorder="1" applyAlignment="1">
      <alignment horizontal="left" vertical="center"/>
    </xf>
    <xf numFmtId="0" fontId="10" fillId="0" borderId="60" xfId="19" applyFont="1" applyBorder="1" applyAlignment="1">
      <alignment horizontal="left" vertical="center"/>
    </xf>
    <xf numFmtId="0" fontId="10" fillId="0" borderId="90" xfId="19" applyFont="1" applyBorder="1" applyAlignment="1">
      <alignment horizontal="left" vertical="center" wrapText="1"/>
    </xf>
    <xf numFmtId="0" fontId="10" fillId="0" borderId="100" xfId="19" applyFont="1" applyBorder="1" applyAlignment="1">
      <alignment horizontal="left" vertical="center" wrapText="1"/>
    </xf>
    <xf numFmtId="0" fontId="9" fillId="2" borderId="88" xfId="19" applyFont="1" applyFill="1" applyBorder="1" applyAlignment="1">
      <alignment horizontal="left" vertical="center" wrapText="1"/>
    </xf>
    <xf numFmtId="0" fontId="9" fillId="2" borderId="2" xfId="19" applyFont="1" applyFill="1" applyBorder="1" applyAlignment="1">
      <alignment horizontal="left" vertical="center" wrapText="1"/>
    </xf>
    <xf numFmtId="0" fontId="9" fillId="2" borderId="47" xfId="19" applyFont="1" applyFill="1" applyBorder="1" applyAlignment="1">
      <alignment horizontal="left" vertical="center" wrapText="1"/>
    </xf>
    <xf numFmtId="0" fontId="10" fillId="0" borderId="51" xfId="19" applyFont="1" applyBorder="1" applyAlignment="1">
      <alignment horizontal="left" vertical="center" wrapText="1"/>
    </xf>
    <xf numFmtId="0" fontId="10" fillId="0" borderId="60" xfId="19" applyFont="1" applyBorder="1" applyAlignment="1">
      <alignment horizontal="left" vertical="center" wrapText="1"/>
    </xf>
    <xf numFmtId="0" fontId="10" fillId="0" borderId="50" xfId="19" applyFont="1" applyBorder="1" applyAlignment="1">
      <alignment horizontal="left" vertical="center" wrapText="1"/>
    </xf>
    <xf numFmtId="0" fontId="10" fillId="0" borderId="103" xfId="19" applyFont="1" applyFill="1" applyBorder="1" applyAlignment="1">
      <alignment horizontal="left" vertical="center"/>
    </xf>
    <xf numFmtId="0" fontId="10" fillId="0" borderId="57" xfId="19" applyFont="1" applyBorder="1" applyAlignment="1">
      <alignment horizontal="left" vertical="center" wrapText="1"/>
    </xf>
    <xf numFmtId="0" fontId="10" fillId="0" borderId="54" xfId="19" applyFont="1" applyBorder="1" applyAlignment="1">
      <alignment horizontal="left" vertical="center"/>
    </xf>
    <xf numFmtId="0" fontId="10" fillId="0" borderId="53" xfId="19" applyFont="1" applyBorder="1" applyAlignment="1">
      <alignment horizontal="left" vertical="center"/>
    </xf>
    <xf numFmtId="0" fontId="9" fillId="2" borderId="88" xfId="19" applyFont="1" applyFill="1" applyBorder="1" applyAlignment="1">
      <alignment horizontal="left" vertical="center"/>
    </xf>
    <xf numFmtId="0" fontId="9" fillId="2" borderId="2" xfId="19" applyFont="1" applyFill="1" applyBorder="1" applyAlignment="1">
      <alignment horizontal="left" vertical="center"/>
    </xf>
    <xf numFmtId="0" fontId="9" fillId="2" borderId="47" xfId="19" applyFont="1" applyFill="1" applyBorder="1" applyAlignment="1">
      <alignment horizontal="left" vertical="center"/>
    </xf>
    <xf numFmtId="0" fontId="10" fillId="0" borderId="14" xfId="19" applyFont="1" applyBorder="1" applyAlignment="1">
      <alignment horizontal="left" vertical="center" wrapText="1"/>
    </xf>
    <xf numFmtId="0" fontId="10" fillId="0" borderId="54" xfId="19" applyFont="1" applyBorder="1" applyAlignment="1">
      <alignment horizontal="left" vertical="center" wrapText="1"/>
    </xf>
    <xf numFmtId="0" fontId="9" fillId="2" borderId="18" xfId="20" applyFont="1" applyFill="1" applyBorder="1" applyAlignment="1">
      <alignment horizontal="left" vertical="center"/>
    </xf>
    <xf numFmtId="0" fontId="10" fillId="0" borderId="6" xfId="19" applyFont="1" applyBorder="1" applyAlignment="1">
      <alignment horizontal="left" vertical="center"/>
    </xf>
    <xf numFmtId="0" fontId="10" fillId="0" borderId="49" xfId="19" applyFont="1" applyBorder="1" applyAlignment="1">
      <alignment horizontal="left" vertical="center"/>
    </xf>
    <xf numFmtId="0" fontId="10" fillId="0" borderId="14" xfId="19" applyFont="1" applyBorder="1" applyAlignment="1">
      <alignment horizontal="left" vertical="center"/>
    </xf>
    <xf numFmtId="0" fontId="10" fillId="0" borderId="100" xfId="19" applyFont="1" applyBorder="1" applyAlignment="1">
      <alignment horizontal="left" vertical="center"/>
    </xf>
    <xf numFmtId="0" fontId="10" fillId="0" borderId="103" xfId="19" applyFont="1" applyBorder="1" applyAlignment="1">
      <alignment horizontal="left" vertical="center"/>
    </xf>
    <xf numFmtId="0" fontId="10" fillId="0" borderId="50" xfId="19" applyFont="1" applyBorder="1" applyAlignment="1">
      <alignment horizontal="left" vertical="center"/>
    </xf>
    <xf numFmtId="0" fontId="10" fillId="0" borderId="51" xfId="19" applyFont="1" applyFill="1" applyBorder="1" applyAlignment="1">
      <alignment horizontal="left" vertical="center" wrapText="1"/>
    </xf>
    <xf numFmtId="0" fontId="10" fillId="0" borderId="60" xfId="19" applyFont="1" applyFill="1" applyBorder="1" applyAlignment="1">
      <alignment horizontal="left" vertical="center" wrapText="1"/>
    </xf>
    <xf numFmtId="0" fontId="10" fillId="0" borderId="52" xfId="19" applyFont="1" applyFill="1" applyBorder="1" applyAlignment="1">
      <alignment horizontal="left" vertical="center"/>
    </xf>
    <xf numFmtId="0" fontId="10" fillId="0" borderId="50" xfId="19" applyFont="1" applyFill="1" applyBorder="1" applyAlignment="1">
      <alignment horizontal="left" vertical="center"/>
    </xf>
    <xf numFmtId="0" fontId="10" fillId="0" borderId="10" xfId="19" applyFont="1" applyFill="1" applyBorder="1" applyAlignment="1">
      <alignment horizontal="left" vertical="center" wrapText="1"/>
    </xf>
    <xf numFmtId="0" fontId="10" fillId="0" borderId="52" xfId="19" applyFont="1" applyFill="1" applyBorder="1" applyAlignment="1">
      <alignment horizontal="left" vertical="center" wrapText="1"/>
    </xf>
    <xf numFmtId="0" fontId="10" fillId="0" borderId="54" xfId="19" applyFont="1" applyFill="1" applyBorder="1" applyAlignment="1">
      <alignment horizontal="left" vertical="center" wrapText="1"/>
    </xf>
    <xf numFmtId="0" fontId="10" fillId="0" borderId="53" xfId="19" applyFont="1" applyFill="1" applyBorder="1" applyAlignment="1">
      <alignment horizontal="left" vertical="center" wrapText="1"/>
    </xf>
    <xf numFmtId="0" fontId="10" fillId="0" borderId="50" xfId="19" applyFont="1" applyFill="1" applyBorder="1" applyAlignment="1">
      <alignment horizontal="left" vertical="center" wrapText="1"/>
    </xf>
    <xf numFmtId="0" fontId="10" fillId="0" borderId="57" xfId="19" applyFont="1" applyBorder="1" applyAlignment="1">
      <alignment horizontal="left" vertical="center"/>
    </xf>
    <xf numFmtId="0" fontId="5" fillId="0" borderId="0" xfId="20" applyFont="1" applyBorder="1" applyAlignment="1">
      <alignment horizontal="center"/>
    </xf>
    <xf numFmtId="0" fontId="9" fillId="0" borderId="0" xfId="20" applyFont="1" applyBorder="1" applyAlignment="1">
      <alignment horizontal="center" vertical="center"/>
    </xf>
    <xf numFmtId="0" fontId="5" fillId="0" borderId="97" xfId="20" applyFont="1" applyBorder="1" applyAlignment="1">
      <alignment horizontal="right"/>
    </xf>
    <xf numFmtId="0" fontId="2" fillId="3" borderId="63" xfId="20" applyFont="1" applyFill="1" applyBorder="1" applyAlignment="1">
      <alignment horizontal="center" vertical="center" wrapText="1"/>
    </xf>
    <xf numFmtId="0" fontId="2" fillId="3" borderId="65" xfId="20" applyFont="1" applyFill="1" applyBorder="1" applyAlignment="1">
      <alignment horizontal="center" vertical="center" wrapText="1"/>
    </xf>
    <xf numFmtId="0" fontId="2" fillId="3" borderId="105" xfId="20" applyFont="1" applyFill="1" applyBorder="1" applyAlignment="1">
      <alignment horizontal="center" vertical="center" wrapText="1"/>
    </xf>
    <xf numFmtId="0" fontId="2" fillId="3" borderId="1" xfId="20" applyFont="1" applyFill="1" applyBorder="1" applyAlignment="1">
      <alignment horizontal="center" vertical="center" wrapText="1"/>
    </xf>
    <xf numFmtId="0" fontId="2" fillId="3" borderId="97" xfId="20" applyFont="1" applyFill="1" applyBorder="1" applyAlignment="1">
      <alignment horizontal="center" vertical="center" wrapText="1"/>
    </xf>
    <xf numFmtId="0" fontId="2" fillId="3" borderId="3" xfId="20" applyFont="1" applyFill="1" applyBorder="1" applyAlignment="1">
      <alignment horizontal="center" vertical="center" wrapText="1"/>
    </xf>
    <xf numFmtId="14" fontId="9" fillId="6" borderId="46" xfId="20" applyNumberFormat="1" applyFont="1" applyFill="1" applyBorder="1" applyAlignment="1">
      <alignment horizontal="center"/>
    </xf>
    <xf numFmtId="0" fontId="9" fillId="6" borderId="46" xfId="20" applyFont="1" applyFill="1" applyBorder="1" applyAlignment="1">
      <alignment horizontal="center"/>
    </xf>
    <xf numFmtId="0" fontId="9" fillId="6" borderId="18" xfId="20" applyFont="1" applyFill="1" applyBorder="1" applyAlignment="1">
      <alignment horizontal="center"/>
    </xf>
    <xf numFmtId="0" fontId="20" fillId="0" borderId="0" xfId="18" applyFont="1" applyAlignment="1">
      <alignment horizontal="center" vertical="center" wrapText="1"/>
    </xf>
    <xf numFmtId="0" fontId="44" fillId="0" borderId="65" xfId="0" applyFont="1" applyBorder="1" applyAlignment="1">
      <alignment horizontal="justify" vertical="center" wrapText="1"/>
    </xf>
    <xf numFmtId="0" fontId="22" fillId="0" borderId="0" xfId="18" applyFont="1" applyAlignment="1">
      <alignment horizontal="justify" vertical="center" wrapText="1"/>
    </xf>
    <xf numFmtId="0" fontId="44" fillId="0" borderId="0" xfId="0" applyFont="1" applyAlignment="1">
      <alignment horizontal="justify" vertical="center" wrapText="1"/>
    </xf>
    <xf numFmtId="0" fontId="2" fillId="0" borderId="0" xfId="10" applyFont="1" applyAlignment="1">
      <alignment horizontal="right"/>
    </xf>
    <xf numFmtId="0" fontId="20" fillId="0" borderId="0" xfId="10" applyFont="1" applyAlignment="1">
      <alignment horizontal="center"/>
    </xf>
    <xf numFmtId="0" fontId="21" fillId="0" borderId="7" xfId="10" applyFont="1" applyBorder="1" applyAlignment="1">
      <alignment horizontal="center" vertical="center" wrapText="1"/>
    </xf>
    <xf numFmtId="0" fontId="5" fillId="0" borderId="11" xfId="10" applyFont="1" applyBorder="1" applyAlignment="1">
      <alignment horizontal="center" vertical="center" wrapText="1"/>
    </xf>
    <xf numFmtId="0" fontId="2" fillId="0" borderId="17" xfId="10" applyFont="1" applyBorder="1" applyAlignment="1">
      <alignment horizontal="center" vertical="center" wrapText="1"/>
    </xf>
    <xf numFmtId="0" fontId="2" fillId="0" borderId="107" xfId="10" applyFont="1" applyBorder="1" applyAlignment="1">
      <alignment horizontal="center" vertical="center" wrapText="1"/>
    </xf>
    <xf numFmtId="0" fontId="2" fillId="0" borderId="2" xfId="10" applyFont="1" applyBorder="1" applyAlignment="1">
      <alignment horizontal="center" vertical="center" wrapText="1"/>
    </xf>
    <xf numFmtId="0" fontId="2" fillId="0" borderId="47" xfId="10" applyFont="1" applyBorder="1" applyAlignment="1">
      <alignment horizontal="center" vertical="center" wrapText="1"/>
    </xf>
    <xf numFmtId="0" fontId="2" fillId="0" borderId="46" xfId="10" applyFont="1" applyBorder="1" applyAlignment="1">
      <alignment horizontal="center" vertical="center" wrapText="1"/>
    </xf>
    <xf numFmtId="0" fontId="5" fillId="0" borderId="46" xfId="10" applyFont="1" applyBorder="1" applyAlignment="1">
      <alignment horizontal="center" wrapText="1"/>
    </xf>
    <xf numFmtId="14" fontId="9" fillId="0" borderId="74" xfId="0" applyNumberFormat="1" applyFont="1" applyBorder="1" applyAlignment="1">
      <alignment horizontal="center" vertical="center" textRotation="90" wrapText="1"/>
    </xf>
    <xf numFmtId="14" fontId="9" fillId="0" borderId="70" xfId="0" applyNumberFormat="1" applyFont="1" applyBorder="1" applyAlignment="1">
      <alignment horizontal="center" vertical="center" textRotation="90" wrapText="1"/>
    </xf>
    <xf numFmtId="14" fontId="9" fillId="0" borderId="82" xfId="0" applyNumberFormat="1" applyFont="1" applyBorder="1" applyAlignment="1">
      <alignment horizontal="center" vertical="center" textRotation="90" wrapText="1"/>
    </xf>
    <xf numFmtId="0" fontId="9" fillId="0" borderId="74" xfId="0" applyFont="1" applyBorder="1" applyAlignment="1">
      <alignment horizontal="center" vertical="center" textRotation="90" wrapText="1"/>
    </xf>
    <xf numFmtId="0" fontId="9" fillId="0" borderId="70" xfId="0" applyFont="1" applyBorder="1" applyAlignment="1">
      <alignment horizontal="center" vertical="center" textRotation="90" wrapText="1"/>
    </xf>
    <xf numFmtId="0" fontId="9" fillId="0" borderId="82" xfId="0" applyFont="1" applyBorder="1" applyAlignment="1">
      <alignment horizontal="center" vertical="center" textRotation="90" wrapText="1"/>
    </xf>
    <xf numFmtId="0" fontId="12" fillId="0" borderId="0" xfId="0" applyFont="1" applyFill="1" applyAlignment="1">
      <alignment horizontal="right" vertical="center" wrapText="1"/>
    </xf>
    <xf numFmtId="164" fontId="16" fillId="0" borderId="0" xfId="25" applyNumberFormat="1" applyFont="1" applyFill="1" applyBorder="1" applyAlignment="1">
      <alignment horizontal="center" wrapText="1"/>
    </xf>
    <xf numFmtId="0" fontId="10" fillId="0" borderId="97" xfId="0" applyFont="1" applyFill="1" applyBorder="1" applyAlignment="1">
      <alignment horizontal="right" wrapText="1"/>
    </xf>
    <xf numFmtId="0" fontId="9" fillId="2" borderId="63" xfId="0" applyFont="1" applyFill="1" applyBorder="1" applyAlignment="1">
      <alignment horizontal="center" vertical="center" wrapText="1"/>
    </xf>
    <xf numFmtId="0" fontId="9" fillId="2" borderId="71" xfId="0" applyFont="1" applyFill="1" applyBorder="1" applyAlignment="1">
      <alignment horizontal="center" vertical="center" wrapText="1"/>
    </xf>
    <xf numFmtId="0" fontId="9" fillId="2" borderId="74" xfId="0" applyFont="1" applyFill="1" applyBorder="1" applyAlignment="1">
      <alignment horizontal="center" vertical="center" wrapText="1"/>
    </xf>
    <xf numFmtId="0" fontId="9" fillId="2" borderId="82"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65"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48"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05" xfId="0" applyFont="1" applyFill="1" applyBorder="1" applyAlignment="1">
      <alignment horizontal="center" vertical="center" wrapText="1"/>
    </xf>
    <xf numFmtId="0" fontId="9" fillId="0" borderId="66" xfId="0" applyFont="1" applyBorder="1" applyAlignment="1">
      <alignment horizontal="center" vertical="center" wrapText="1"/>
    </xf>
    <xf numFmtId="0" fontId="9" fillId="0" borderId="67" xfId="0" applyFont="1" applyBorder="1" applyAlignment="1">
      <alignment horizontal="center" vertical="center" wrapText="1"/>
    </xf>
    <xf numFmtId="0" fontId="9" fillId="0" borderId="73" xfId="0" applyFont="1" applyBorder="1" applyAlignment="1">
      <alignment horizontal="center" vertical="center" wrapText="1"/>
    </xf>
    <xf numFmtId="0" fontId="9" fillId="0" borderId="69" xfId="0" applyFont="1" applyBorder="1" applyAlignment="1">
      <alignment horizontal="center" vertical="center" wrapText="1"/>
    </xf>
    <xf numFmtId="0" fontId="8" fillId="0" borderId="0" xfId="0" applyFont="1" applyBorder="1" applyAlignment="1">
      <alignment horizontal="center" wrapText="1"/>
    </xf>
    <xf numFmtId="0" fontId="9" fillId="0" borderId="56" xfId="0" applyFont="1" applyBorder="1" applyAlignment="1">
      <alignment horizontal="center" vertical="center" wrapText="1"/>
    </xf>
    <xf numFmtId="0" fontId="9" fillId="0" borderId="62" xfId="0" applyFont="1" applyBorder="1" applyAlignment="1">
      <alignment horizontal="center" vertical="center" wrapText="1"/>
    </xf>
    <xf numFmtId="14" fontId="9" fillId="0" borderId="66" xfId="0" applyNumberFormat="1" applyFont="1" applyBorder="1" applyAlignment="1">
      <alignment horizontal="center" vertical="center" wrapText="1"/>
    </xf>
    <xf numFmtId="14" fontId="9" fillId="0" borderId="6" xfId="0" applyNumberFormat="1" applyFont="1" applyBorder="1" applyAlignment="1">
      <alignment horizontal="center" vertical="center" wrapText="1"/>
    </xf>
    <xf numFmtId="14" fontId="9" fillId="0" borderId="49" xfId="0" applyNumberFormat="1" applyFont="1" applyBorder="1" applyAlignment="1">
      <alignment horizontal="center" vertical="center" wrapText="1"/>
    </xf>
    <xf numFmtId="14" fontId="9" fillId="0" borderId="56" xfId="0" applyNumberFormat="1" applyFont="1" applyBorder="1" applyAlignment="1">
      <alignment horizontal="center" vertical="center" wrapText="1"/>
    </xf>
    <xf numFmtId="0" fontId="9" fillId="0" borderId="86" xfId="0" applyFont="1" applyBorder="1" applyAlignment="1">
      <alignment horizontal="center" vertical="center" wrapText="1"/>
    </xf>
    <xf numFmtId="0" fontId="9" fillId="0" borderId="111" xfId="0" applyFont="1" applyBorder="1" applyAlignment="1">
      <alignment horizontal="center" vertical="center" wrapText="1"/>
    </xf>
    <xf numFmtId="0" fontId="9" fillId="0" borderId="92" xfId="0" applyFont="1" applyBorder="1" applyAlignment="1">
      <alignment horizontal="center" vertical="center" wrapText="1"/>
    </xf>
    <xf numFmtId="0" fontId="9" fillId="0" borderId="83" xfId="0" applyFont="1" applyBorder="1" applyAlignment="1">
      <alignment horizontal="center" vertical="center" wrapText="1"/>
    </xf>
    <xf numFmtId="0" fontId="16" fillId="0" borderId="0" xfId="0" applyFont="1" applyAlignment="1">
      <alignment horizontal="center"/>
    </xf>
    <xf numFmtId="0" fontId="9" fillId="0" borderId="63" xfId="0" applyFont="1" applyBorder="1" applyAlignment="1">
      <alignment horizontal="center" vertical="center" wrapText="1"/>
    </xf>
    <xf numFmtId="0" fontId="9" fillId="0" borderId="105" xfId="0" applyFont="1" applyBorder="1" applyAlignment="1">
      <alignment horizontal="center" vertical="center" wrapText="1"/>
    </xf>
    <xf numFmtId="0" fontId="9" fillId="0" borderId="1" xfId="0" applyFont="1" applyBorder="1" applyAlignment="1">
      <alignment horizontal="center" vertical="center" wrapText="1"/>
    </xf>
    <xf numFmtId="0" fontId="9" fillId="0" borderId="3" xfId="0" applyFont="1" applyBorder="1" applyAlignment="1">
      <alignment horizontal="center" vertical="center" wrapText="1"/>
    </xf>
    <xf numFmtId="14" fontId="9" fillId="0" borderId="5" xfId="0" applyNumberFormat="1" applyFont="1" applyBorder="1" applyAlignment="1">
      <alignment horizontal="center" vertical="center"/>
    </xf>
    <xf numFmtId="14" fontId="9" fillId="0" borderId="48" xfId="0" applyNumberFormat="1" applyFont="1" applyBorder="1" applyAlignment="1">
      <alignment horizontal="center" vertical="center"/>
    </xf>
    <xf numFmtId="14" fontId="9" fillId="0" borderId="7" xfId="0" applyNumberFormat="1" applyFont="1" applyBorder="1" applyAlignment="1">
      <alignment horizontal="center" vertical="center"/>
    </xf>
    <xf numFmtId="14" fontId="9" fillId="0" borderId="74" xfId="14" applyNumberFormat="1" applyFont="1" applyBorder="1" applyAlignment="1">
      <alignment horizontal="center" vertical="center" textRotation="90" wrapText="1"/>
    </xf>
    <xf numFmtId="14" fontId="9" fillId="0" borderId="70" xfId="14" applyNumberFormat="1" applyFont="1" applyBorder="1" applyAlignment="1">
      <alignment horizontal="center" vertical="center" textRotation="90" wrapText="1"/>
    </xf>
    <xf numFmtId="14" fontId="9" fillId="0" borderId="82" xfId="14" applyNumberFormat="1" applyFont="1" applyBorder="1" applyAlignment="1">
      <alignment horizontal="center" vertical="center" textRotation="90" wrapText="1"/>
    </xf>
    <xf numFmtId="0" fontId="9" fillId="0" borderId="4" xfId="14" applyFont="1" applyBorder="1" applyAlignment="1">
      <alignment horizontal="center" vertical="center" textRotation="90" wrapText="1"/>
    </xf>
    <xf numFmtId="0" fontId="9" fillId="0" borderId="8" xfId="14" applyFont="1" applyBorder="1" applyAlignment="1">
      <alignment horizontal="center" vertical="center" textRotation="90" wrapText="1"/>
    </xf>
    <xf numFmtId="0" fontId="9" fillId="0" borderId="31" xfId="14" applyFont="1" applyBorder="1" applyAlignment="1">
      <alignment horizontal="center" vertical="center" textRotation="90" wrapText="1"/>
    </xf>
    <xf numFmtId="0" fontId="12" fillId="0" borderId="0" xfId="14" applyFont="1" applyFill="1" applyAlignment="1">
      <alignment horizontal="right" vertical="center" wrapText="1"/>
    </xf>
    <xf numFmtId="0" fontId="10" fillId="0" borderId="97" xfId="14" applyFont="1" applyFill="1" applyBorder="1" applyAlignment="1">
      <alignment horizontal="right" wrapText="1"/>
    </xf>
    <xf numFmtId="0" fontId="9" fillId="2" borderId="74" xfId="14" applyFont="1" applyFill="1" applyBorder="1" applyAlignment="1">
      <alignment horizontal="center" vertical="center" wrapText="1"/>
    </xf>
    <xf numFmtId="0" fontId="9" fillId="2" borderId="82" xfId="14" applyFont="1" applyFill="1" applyBorder="1" applyAlignment="1">
      <alignment horizontal="center" vertical="center" wrapText="1"/>
    </xf>
    <xf numFmtId="0" fontId="9" fillId="2" borderId="63" xfId="14" applyFont="1" applyFill="1" applyBorder="1" applyAlignment="1">
      <alignment horizontal="center" vertical="center" wrapText="1"/>
    </xf>
    <xf numFmtId="0" fontId="9" fillId="2" borderId="1" xfId="14" applyFont="1" applyFill="1" applyBorder="1" applyAlignment="1">
      <alignment horizontal="center" vertical="center" wrapText="1"/>
    </xf>
    <xf numFmtId="0" fontId="9" fillId="2" borderId="65" xfId="14" applyFont="1" applyFill="1" applyBorder="1" applyAlignment="1">
      <alignment horizontal="center" vertical="center" wrapText="1"/>
    </xf>
    <xf numFmtId="0" fontId="9" fillId="2" borderId="105" xfId="14" applyFont="1" applyFill="1" applyBorder="1" applyAlignment="1">
      <alignment horizontal="center" vertical="center" wrapText="1"/>
    </xf>
    <xf numFmtId="0" fontId="17" fillId="0" borderId="0" xfId="14" applyFont="1" applyBorder="1" applyAlignment="1">
      <alignment horizontal="center" vertical="center" wrapText="1"/>
    </xf>
    <xf numFmtId="0" fontId="9" fillId="0" borderId="99" xfId="14" applyFont="1" applyBorder="1" applyAlignment="1">
      <alignment horizontal="center" vertical="center" wrapText="1"/>
    </xf>
    <xf numFmtId="0" fontId="9" fillId="0" borderId="94" xfId="14" applyFont="1" applyBorder="1" applyAlignment="1">
      <alignment horizontal="center" vertical="center" wrapText="1"/>
    </xf>
    <xf numFmtId="0" fontId="9" fillId="0" borderId="95" xfId="14" applyFont="1" applyBorder="1" applyAlignment="1">
      <alignment horizontal="center" vertical="center" wrapText="1"/>
    </xf>
    <xf numFmtId="0" fontId="9" fillId="0" borderId="101" xfId="14" applyFont="1" applyBorder="1" applyAlignment="1">
      <alignment horizontal="center" vertical="center" wrapText="1"/>
    </xf>
    <xf numFmtId="0" fontId="9" fillId="0" borderId="0" xfId="14" applyFont="1" applyBorder="1" applyAlignment="1">
      <alignment horizontal="center" vertical="center"/>
    </xf>
    <xf numFmtId="14" fontId="17" fillId="0" borderId="0" xfId="14" applyNumberFormat="1" applyFont="1" applyBorder="1" applyAlignment="1">
      <alignment horizontal="center" vertical="center"/>
    </xf>
    <xf numFmtId="0" fontId="9" fillId="0" borderId="102" xfId="14" applyFont="1" applyBorder="1" applyAlignment="1">
      <alignment horizontal="center" vertical="center" wrapText="1"/>
    </xf>
    <xf numFmtId="0" fontId="9" fillId="0" borderId="0" xfId="14" applyFont="1" applyFill="1" applyAlignment="1">
      <alignment horizontal="center" vertical="center" wrapText="1"/>
    </xf>
    <xf numFmtId="0" fontId="16" fillId="0" borderId="0" xfId="15" applyFont="1" applyFill="1" applyAlignment="1">
      <alignment horizontal="center" vertical="center" wrapText="1"/>
    </xf>
    <xf numFmtId="0" fontId="9" fillId="0" borderId="56" xfId="14" applyFont="1" applyBorder="1" applyAlignment="1">
      <alignment horizontal="center" vertical="center" wrapText="1"/>
    </xf>
    <xf numFmtId="0" fontId="9" fillId="0" borderId="62" xfId="14" applyFont="1" applyBorder="1" applyAlignment="1">
      <alignment horizontal="center" vertical="center" wrapText="1"/>
    </xf>
    <xf numFmtId="14" fontId="9" fillId="0" borderId="5" xfId="14" applyNumberFormat="1" applyFont="1" applyBorder="1" applyAlignment="1">
      <alignment horizontal="center" vertical="center"/>
    </xf>
    <xf numFmtId="0" fontId="9" fillId="0" borderId="48" xfId="14" applyFont="1" applyBorder="1" applyAlignment="1">
      <alignment horizontal="center" vertical="center"/>
    </xf>
    <xf numFmtId="0" fontId="17" fillId="0" borderId="108" xfId="14" applyFont="1" applyBorder="1" applyAlignment="1">
      <alignment horizontal="center" vertical="center" wrapText="1"/>
    </xf>
    <xf numFmtId="0" fontId="17" fillId="0" borderId="93" xfId="14" applyFont="1" applyBorder="1" applyAlignment="1">
      <alignment horizontal="center" vertical="center" wrapText="1"/>
    </xf>
    <xf numFmtId="0" fontId="17" fillId="0" borderId="96" xfId="14" applyFont="1" applyBorder="1" applyAlignment="1">
      <alignment horizontal="center" vertical="center" wrapText="1"/>
    </xf>
    <xf numFmtId="0" fontId="9" fillId="0" borderId="0" xfId="14" applyFont="1" applyAlignment="1">
      <alignment horizontal="right"/>
    </xf>
    <xf numFmtId="0" fontId="17" fillId="0" borderId="65" xfId="14" applyFont="1" applyBorder="1" applyAlignment="1">
      <alignment horizontal="center" vertical="center" wrapText="1"/>
    </xf>
    <xf numFmtId="0" fontId="17" fillId="0" borderId="105" xfId="14" applyFont="1" applyBorder="1" applyAlignment="1">
      <alignment horizontal="center" vertical="center" wrapText="1"/>
    </xf>
    <xf numFmtId="0" fontId="17" fillId="0" borderId="97" xfId="14" applyFont="1" applyBorder="1" applyAlignment="1">
      <alignment horizontal="center" vertical="center" wrapText="1"/>
    </xf>
    <xf numFmtId="0" fontId="17" fillId="0" borderId="3" xfId="14" applyFont="1" applyBorder="1" applyAlignment="1">
      <alignment horizontal="center" vertical="center" wrapText="1"/>
    </xf>
    <xf numFmtId="14" fontId="17" fillId="0" borderId="5" xfId="14" applyNumberFormat="1" applyFont="1" applyBorder="1" applyAlignment="1">
      <alignment horizontal="center" vertical="center"/>
    </xf>
    <xf numFmtId="14" fontId="17" fillId="0" borderId="48" xfId="14" applyNumberFormat="1" applyFont="1" applyBorder="1" applyAlignment="1">
      <alignment horizontal="center" vertical="center"/>
    </xf>
    <xf numFmtId="0" fontId="9" fillId="2" borderId="48" xfId="14" applyFont="1" applyFill="1" applyBorder="1" applyAlignment="1">
      <alignment horizontal="center" vertical="center" wrapText="1"/>
    </xf>
    <xf numFmtId="0" fontId="9" fillId="2" borderId="7" xfId="14" applyFont="1" applyFill="1" applyBorder="1" applyAlignment="1">
      <alignment horizontal="center" vertical="center" wrapText="1"/>
    </xf>
    <xf numFmtId="0" fontId="9" fillId="2" borderId="58" xfId="14" applyFont="1" applyFill="1" applyBorder="1" applyAlignment="1">
      <alignment horizontal="center" vertical="center" wrapText="1"/>
    </xf>
    <xf numFmtId="0" fontId="9" fillId="2" borderId="57" xfId="14" applyFont="1" applyFill="1" applyBorder="1" applyAlignment="1">
      <alignment horizontal="center" vertical="center" wrapText="1"/>
    </xf>
    <xf numFmtId="0" fontId="9" fillId="2" borderId="68" xfId="14" applyFont="1" applyFill="1" applyBorder="1" applyAlignment="1">
      <alignment horizontal="center" vertical="center" wrapText="1"/>
    </xf>
    <xf numFmtId="14" fontId="9" fillId="0" borderId="70" xfId="14" applyNumberFormat="1" applyFont="1" applyBorder="1" applyAlignment="1">
      <alignment horizontal="center" vertical="center" textRotation="90"/>
    </xf>
    <xf numFmtId="14" fontId="9" fillId="0" borderId="82" xfId="14" applyNumberFormat="1" applyFont="1" applyBorder="1" applyAlignment="1">
      <alignment horizontal="center" vertical="center" textRotation="90"/>
    </xf>
    <xf numFmtId="14" fontId="9" fillId="0" borderId="74" xfId="14" applyNumberFormat="1" applyFont="1" applyBorder="1" applyAlignment="1">
      <alignment horizontal="center" vertical="center" textRotation="90"/>
    </xf>
    <xf numFmtId="0" fontId="9" fillId="2" borderId="17" xfId="14" applyFont="1" applyFill="1" applyBorder="1" applyAlignment="1">
      <alignment horizontal="center" vertical="center" wrapText="1"/>
    </xf>
    <xf numFmtId="0" fontId="9" fillId="2" borderId="46" xfId="14" applyFont="1" applyFill="1" applyBorder="1" applyAlignment="1">
      <alignment horizontal="center" vertical="center" wrapText="1"/>
    </xf>
    <xf numFmtId="0" fontId="9" fillId="2" borderId="18" xfId="14" applyFont="1" applyFill="1" applyBorder="1" applyAlignment="1">
      <alignment horizontal="center" vertical="center" wrapText="1"/>
    </xf>
    <xf numFmtId="0" fontId="9" fillId="2" borderId="70" xfId="14" applyFont="1" applyFill="1" applyBorder="1" applyAlignment="1">
      <alignment horizontal="center" vertical="center" wrapText="1"/>
    </xf>
    <xf numFmtId="0" fontId="9" fillId="2" borderId="71" xfId="14" applyFont="1" applyFill="1" applyBorder="1" applyAlignment="1">
      <alignment horizontal="center" vertical="center" wrapText="1"/>
    </xf>
    <xf numFmtId="0" fontId="10" fillId="0" borderId="0" xfId="14" applyFont="1" applyAlignment="1">
      <alignment horizontal="center"/>
    </xf>
    <xf numFmtId="0" fontId="10" fillId="0" borderId="0" xfId="14" applyFont="1" applyFill="1" applyBorder="1" applyAlignment="1">
      <alignment horizontal="right" wrapText="1"/>
    </xf>
    <xf numFmtId="0" fontId="38" fillId="0" borderId="0" xfId="0" applyFont="1" applyAlignment="1">
      <alignment horizontal="right"/>
    </xf>
    <xf numFmtId="0" fontId="45" fillId="0" borderId="0" xfId="0" applyFont="1" applyAlignment="1">
      <alignment horizontal="center"/>
    </xf>
    <xf numFmtId="0" fontId="37" fillId="0" borderId="97" xfId="0" applyFont="1" applyBorder="1" applyAlignment="1">
      <alignment horizontal="right"/>
    </xf>
    <xf numFmtId="0" fontId="2" fillId="5" borderId="74" xfId="0" applyFont="1" applyFill="1" applyBorder="1" applyAlignment="1">
      <alignment horizontal="center" vertical="center" wrapText="1"/>
    </xf>
    <xf numFmtId="0" fontId="37" fillId="0" borderId="70" xfId="0" applyFont="1" applyBorder="1"/>
    <xf numFmtId="0" fontId="37" fillId="0" borderId="82" xfId="0" applyFont="1" applyBorder="1"/>
    <xf numFmtId="0" fontId="38" fillId="5" borderId="63" xfId="0" applyFont="1" applyFill="1" applyBorder="1" applyAlignment="1">
      <alignment horizontal="center" vertical="center" wrapText="1"/>
    </xf>
    <xf numFmtId="0" fontId="38" fillId="5" borderId="65" xfId="0" applyFont="1" applyFill="1" applyBorder="1" applyAlignment="1">
      <alignment horizontal="center" vertical="center" wrapText="1"/>
    </xf>
    <xf numFmtId="0" fontId="38" fillId="5" borderId="105" xfId="0" applyFont="1" applyFill="1" applyBorder="1" applyAlignment="1">
      <alignment horizontal="center" vertical="center" wrapText="1"/>
    </xf>
    <xf numFmtId="0" fontId="38" fillId="5" borderId="1" xfId="0" applyFont="1" applyFill="1" applyBorder="1" applyAlignment="1">
      <alignment horizontal="center" vertical="center" wrapText="1"/>
    </xf>
    <xf numFmtId="0" fontId="38" fillId="5" borderId="97" xfId="0" applyFont="1" applyFill="1" applyBorder="1" applyAlignment="1">
      <alignment horizontal="center" vertical="center" wrapText="1"/>
    </xf>
    <xf numFmtId="0" fontId="38" fillId="5" borderId="3" xfId="0" applyFont="1" applyFill="1" applyBorder="1" applyAlignment="1">
      <alignment horizontal="center" vertical="center" wrapText="1"/>
    </xf>
    <xf numFmtId="0" fontId="45" fillId="0" borderId="0" xfId="0" applyFont="1" applyAlignment="1">
      <alignment horizontal="center" vertical="center"/>
    </xf>
    <xf numFmtId="0" fontId="37" fillId="0" borderId="97" xfId="0" applyFont="1" applyBorder="1" applyAlignment="1">
      <alignment horizontal="right" vertical="center"/>
    </xf>
    <xf numFmtId="0" fontId="37" fillId="0" borderId="70" xfId="0" applyFont="1" applyBorder="1" applyAlignment="1">
      <alignment vertical="center"/>
    </xf>
    <xf numFmtId="0" fontId="37" fillId="0" borderId="82" xfId="0" applyFont="1" applyBorder="1" applyAlignment="1">
      <alignment vertical="center"/>
    </xf>
    <xf numFmtId="0" fontId="38" fillId="5" borderId="112" xfId="0" applyFont="1" applyFill="1" applyBorder="1" applyAlignment="1">
      <alignment horizontal="center" vertical="center"/>
    </xf>
    <xf numFmtId="0" fontId="38" fillId="5" borderId="46" xfId="0" applyFont="1" applyFill="1" applyBorder="1" applyAlignment="1">
      <alignment horizontal="center" vertical="center"/>
    </xf>
    <xf numFmtId="0" fontId="38" fillId="5" borderId="113" xfId="0" applyFont="1" applyFill="1" applyBorder="1" applyAlignment="1">
      <alignment horizontal="center" vertical="center"/>
    </xf>
    <xf numFmtId="0" fontId="2" fillId="5" borderId="63" xfId="0" applyFont="1" applyFill="1" applyBorder="1" applyAlignment="1">
      <alignment horizontal="center" vertical="center" wrapText="1"/>
    </xf>
    <xf numFmtId="0" fontId="2" fillId="5" borderId="7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38" fillId="5" borderId="63" xfId="0" applyFont="1" applyFill="1" applyBorder="1" applyAlignment="1">
      <alignment horizontal="center" vertical="center"/>
    </xf>
    <xf numFmtId="0" fontId="38" fillId="5" borderId="65" xfId="0" applyFont="1" applyFill="1" applyBorder="1" applyAlignment="1">
      <alignment horizontal="center" vertical="center"/>
    </xf>
    <xf numFmtId="0" fontId="38" fillId="5" borderId="114" xfId="0" applyFont="1" applyFill="1" applyBorder="1" applyAlignment="1">
      <alignment horizontal="center" vertical="center"/>
    </xf>
    <xf numFmtId="0" fontId="38" fillId="5" borderId="1" xfId="0" applyFont="1" applyFill="1" applyBorder="1" applyAlignment="1">
      <alignment horizontal="center" vertical="center"/>
    </xf>
    <xf numFmtId="0" fontId="38" fillId="5" borderId="97" xfId="0" applyFont="1" applyFill="1" applyBorder="1" applyAlignment="1">
      <alignment horizontal="center" vertical="center"/>
    </xf>
    <xf numFmtId="0" fontId="38" fillId="5" borderId="115" xfId="0" applyFont="1" applyFill="1" applyBorder="1" applyAlignment="1">
      <alignment horizontal="center" vertical="center"/>
    </xf>
    <xf numFmtId="0" fontId="38" fillId="5" borderId="116" xfId="0" applyFont="1" applyFill="1" applyBorder="1" applyAlignment="1">
      <alignment horizontal="center" vertical="center"/>
    </xf>
    <xf numFmtId="0" fontId="38" fillId="5" borderId="117" xfId="0" applyFont="1" applyFill="1" applyBorder="1" applyAlignment="1">
      <alignment horizontal="center" vertical="center"/>
    </xf>
    <xf numFmtId="0" fontId="8" fillId="0" borderId="0" xfId="0" applyFont="1" applyFill="1" applyAlignment="1">
      <alignment horizontal="center" vertical="center" wrapText="1"/>
    </xf>
    <xf numFmtId="0" fontId="9" fillId="0" borderId="105" xfId="0" applyFont="1" applyFill="1" applyBorder="1" applyAlignment="1">
      <alignment horizontal="center" vertical="center" wrapText="1"/>
    </xf>
    <xf numFmtId="0" fontId="9" fillId="0" borderId="3" xfId="0" applyFont="1" applyFill="1" applyBorder="1" applyAlignment="1">
      <alignment horizontal="center" vertical="center" wrapText="1"/>
    </xf>
    <xf numFmtId="14" fontId="9" fillId="0" borderId="17" xfId="0" applyNumberFormat="1" applyFont="1" applyFill="1" applyBorder="1" applyAlignment="1">
      <alignment horizontal="center" vertical="center" wrapText="1"/>
    </xf>
    <xf numFmtId="14" fontId="9" fillId="0" borderId="46" xfId="0" applyNumberFormat="1" applyFont="1" applyFill="1" applyBorder="1" applyAlignment="1">
      <alignment horizontal="center" vertical="center" wrapText="1"/>
    </xf>
    <xf numFmtId="14" fontId="9" fillId="0" borderId="18" xfId="0" applyNumberFormat="1" applyFont="1" applyFill="1" applyBorder="1" applyAlignment="1">
      <alignment horizontal="center" vertical="center" wrapText="1"/>
    </xf>
    <xf numFmtId="0" fontId="45" fillId="0" borderId="0" xfId="0" applyFont="1" applyFill="1" applyAlignment="1">
      <alignment horizontal="center"/>
    </xf>
    <xf numFmtId="0" fontId="2" fillId="5" borderId="105" xfId="0" applyFont="1" applyFill="1" applyBorder="1" applyAlignment="1">
      <alignment horizontal="center" vertical="center" wrapText="1"/>
    </xf>
    <xf numFmtId="0" fontId="2" fillId="5" borderId="3" xfId="0" applyFont="1" applyFill="1" applyBorder="1" applyAlignment="1">
      <alignment horizontal="center" vertical="center" wrapText="1"/>
    </xf>
    <xf numFmtId="14" fontId="2" fillId="5" borderId="17" xfId="0" applyNumberFormat="1" applyFont="1" applyFill="1" applyBorder="1" applyAlignment="1">
      <alignment horizontal="center" vertical="center" wrapText="1"/>
    </xf>
    <xf numFmtId="14" fontId="2" fillId="5" borderId="46" xfId="0" applyNumberFormat="1" applyFont="1" applyFill="1" applyBorder="1" applyAlignment="1">
      <alignment horizontal="center" vertical="center" wrapText="1"/>
    </xf>
    <xf numFmtId="14" fontId="2" fillId="5" borderId="18" xfId="0" applyNumberFormat="1" applyFont="1" applyFill="1" applyBorder="1" applyAlignment="1">
      <alignment horizontal="center" vertical="center" wrapText="1"/>
    </xf>
    <xf numFmtId="0" fontId="5" fillId="5" borderId="105"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105"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105" xfId="0" applyFont="1" applyFill="1" applyBorder="1" applyAlignment="1">
      <alignment vertical="center" wrapText="1"/>
    </xf>
    <xf numFmtId="0" fontId="5" fillId="5" borderId="106" xfId="0" applyFont="1" applyFill="1" applyBorder="1" applyAlignment="1">
      <alignment vertical="center" wrapText="1"/>
    </xf>
    <xf numFmtId="0" fontId="5" fillId="5" borderId="3" xfId="0" applyFont="1" applyFill="1" applyBorder="1" applyAlignment="1">
      <alignment vertical="center" wrapText="1"/>
    </xf>
    <xf numFmtId="0" fontId="5" fillId="5" borderId="106" xfId="0" applyFont="1" applyFill="1" applyBorder="1" applyAlignment="1">
      <alignment horizontal="left" vertical="center" wrapText="1"/>
    </xf>
    <xf numFmtId="0" fontId="38" fillId="0" borderId="0" xfId="0" applyFont="1" applyAlignment="1">
      <alignment horizontal="right" vertical="center"/>
    </xf>
    <xf numFmtId="0" fontId="4" fillId="7" borderId="118" xfId="0" applyFont="1" applyFill="1" applyBorder="1" applyAlignment="1">
      <alignment horizontal="center" vertical="center" wrapText="1"/>
    </xf>
    <xf numFmtId="0" fontId="4" fillId="7" borderId="119" xfId="0" applyFont="1" applyFill="1" applyBorder="1" applyAlignment="1">
      <alignment horizontal="center" vertical="center" wrapText="1"/>
    </xf>
    <xf numFmtId="0" fontId="4" fillId="7" borderId="120" xfId="0" applyFont="1" applyFill="1" applyBorder="1" applyAlignment="1">
      <alignment horizontal="center" vertical="center" wrapText="1"/>
    </xf>
    <xf numFmtId="0" fontId="38" fillId="5" borderId="118" xfId="0" applyFont="1" applyFill="1" applyBorder="1" applyAlignment="1">
      <alignment horizontal="center" vertical="center"/>
    </xf>
    <xf numFmtId="0" fontId="38" fillId="5" borderId="121" xfId="0" applyFont="1" applyFill="1" applyBorder="1" applyAlignment="1">
      <alignment horizontal="center" vertical="center"/>
    </xf>
    <xf numFmtId="0" fontId="38" fillId="5" borderId="122" xfId="0" applyFont="1" applyFill="1" applyBorder="1" applyAlignment="1">
      <alignment horizontal="center" vertical="center"/>
    </xf>
    <xf numFmtId="0" fontId="38" fillId="5" borderId="120" xfId="0" applyFont="1" applyFill="1" applyBorder="1" applyAlignment="1">
      <alignment horizontal="center" vertical="center"/>
    </xf>
    <xf numFmtId="0" fontId="38" fillId="5" borderId="123" xfId="0" applyFont="1" applyFill="1" applyBorder="1" applyAlignment="1">
      <alignment horizontal="center" vertical="center"/>
    </xf>
    <xf numFmtId="0" fontId="38" fillId="5" borderId="124" xfId="0" applyFont="1" applyFill="1" applyBorder="1" applyAlignment="1">
      <alignment horizontal="center" vertical="center"/>
    </xf>
    <xf numFmtId="0" fontId="38" fillId="5" borderId="28" xfId="0" applyFont="1" applyFill="1" applyBorder="1" applyAlignment="1">
      <alignment horizontal="center" vertical="center"/>
    </xf>
    <xf numFmtId="14" fontId="4" fillId="7" borderId="28" xfId="0" applyNumberFormat="1"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7" borderId="40" xfId="0" applyFont="1" applyFill="1" applyBorder="1" applyAlignment="1">
      <alignment horizontal="center" vertical="center" wrapText="1"/>
    </xf>
    <xf numFmtId="0" fontId="4" fillId="7" borderId="125"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38" fillId="5" borderId="118" xfId="0" applyFont="1" applyFill="1" applyBorder="1" applyAlignment="1">
      <alignment horizontal="center" vertical="center" wrapText="1"/>
    </xf>
    <xf numFmtId="0" fontId="38" fillId="5" borderId="121" xfId="0" applyFont="1" applyFill="1" applyBorder="1" applyAlignment="1">
      <alignment horizontal="center" vertical="center" wrapText="1"/>
    </xf>
    <xf numFmtId="0" fontId="38" fillId="5" borderId="122" xfId="0" applyFont="1" applyFill="1" applyBorder="1" applyAlignment="1">
      <alignment horizontal="center" vertical="center" wrapText="1"/>
    </xf>
    <xf numFmtId="0" fontId="38" fillId="5" borderId="120" xfId="0" applyFont="1" applyFill="1" applyBorder="1" applyAlignment="1">
      <alignment horizontal="center" vertical="center" wrapText="1"/>
    </xf>
    <xf numFmtId="0" fontId="38" fillId="5" borderId="123" xfId="0" applyFont="1" applyFill="1" applyBorder="1" applyAlignment="1">
      <alignment horizontal="center" vertical="center" wrapText="1"/>
    </xf>
    <xf numFmtId="0" fontId="38" fillId="5" borderId="124" xfId="0" applyFont="1" applyFill="1" applyBorder="1" applyAlignment="1">
      <alignment horizontal="center" vertical="center" wrapText="1"/>
    </xf>
    <xf numFmtId="0" fontId="37" fillId="0" borderId="0" xfId="0" applyFont="1" applyAlignment="1">
      <alignment horizontal="left" vertical="center" wrapText="1"/>
    </xf>
    <xf numFmtId="0" fontId="37" fillId="0" borderId="0" xfId="0" applyFont="1" applyAlignment="1">
      <alignment horizontal="left" vertical="top" wrapText="1"/>
    </xf>
    <xf numFmtId="0" fontId="2" fillId="0" borderId="0" xfId="21" applyFont="1" applyAlignment="1">
      <alignment horizontal="right"/>
    </xf>
    <xf numFmtId="0" fontId="45" fillId="0" borderId="0" xfId="0" applyFont="1" applyFill="1" applyAlignment="1">
      <alignment horizontal="center" vertical="center" wrapText="1"/>
    </xf>
    <xf numFmtId="0" fontId="2" fillId="0" borderId="74" xfId="21" applyFont="1" applyBorder="1" applyAlignment="1">
      <alignment horizontal="center" vertical="center" wrapText="1"/>
    </xf>
    <xf numFmtId="0" fontId="2" fillId="0" borderId="82" xfId="21" applyFont="1" applyBorder="1" applyAlignment="1">
      <alignment horizontal="center" vertical="center" wrapText="1"/>
    </xf>
    <xf numFmtId="0" fontId="2" fillId="0" borderId="17" xfId="21" applyFont="1" applyBorder="1" applyAlignment="1">
      <alignment horizontal="center" vertical="center" wrapText="1"/>
    </xf>
    <xf numFmtId="0" fontId="2" fillId="0" borderId="46" xfId="21" applyFont="1" applyBorder="1" applyAlignment="1">
      <alignment horizontal="center" vertical="center" wrapText="1"/>
    </xf>
    <xf numFmtId="0" fontId="2" fillId="0" borderId="18" xfId="21" applyFont="1" applyBorder="1" applyAlignment="1">
      <alignment horizontal="center" vertical="center" wrapText="1"/>
    </xf>
    <xf numFmtId="164" fontId="3" fillId="0" borderId="5" xfId="7" applyNumberFormat="1" applyFont="1" applyFill="1" applyBorder="1" applyAlignment="1">
      <alignment horizontal="center" vertical="center"/>
    </xf>
    <xf numFmtId="164" fontId="3" fillId="0" borderId="48" xfId="7" applyNumberFormat="1" applyFont="1" applyFill="1" applyBorder="1" applyAlignment="1">
      <alignment horizontal="center" vertical="center"/>
    </xf>
    <xf numFmtId="164" fontId="3" fillId="0" borderId="7" xfId="7" applyNumberFormat="1" applyFont="1" applyFill="1" applyBorder="1" applyAlignment="1">
      <alignment horizontal="center" vertical="center"/>
    </xf>
    <xf numFmtId="0" fontId="12" fillId="0" borderId="0" xfId="17" applyFont="1" applyFill="1" applyAlignment="1">
      <alignment horizontal="right" wrapText="1"/>
    </xf>
    <xf numFmtId="0" fontId="45" fillId="0" borderId="0" xfId="7" applyFont="1" applyFill="1" applyAlignment="1">
      <alignment horizontal="center" vertical="center" wrapText="1"/>
    </xf>
    <xf numFmtId="0" fontId="4" fillId="0" borderId="63" xfId="7" applyFont="1" applyFill="1" applyBorder="1" applyAlignment="1">
      <alignment horizontal="center" vertical="center" wrapText="1"/>
    </xf>
    <xf numFmtId="0" fontId="4" fillId="0" borderId="105" xfId="7" applyFont="1" applyFill="1" applyBorder="1" applyAlignment="1">
      <alignment horizontal="center" vertical="center" wrapText="1"/>
    </xf>
    <xf numFmtId="0" fontId="4" fillId="0" borderId="66" xfId="7" applyFont="1" applyFill="1" applyBorder="1" applyAlignment="1">
      <alignment horizontal="center" vertical="center" textRotation="90" wrapText="1" readingOrder="1"/>
    </xf>
    <xf numFmtId="0" fontId="4" fillId="0" borderId="67" xfId="7" applyFont="1" applyFill="1" applyBorder="1" applyAlignment="1">
      <alignment horizontal="center" vertical="center" textRotation="90" wrapText="1" readingOrder="1"/>
    </xf>
    <xf numFmtId="0" fontId="4" fillId="0" borderId="73" xfId="7" applyFont="1" applyFill="1" applyBorder="1" applyAlignment="1">
      <alignment horizontal="center" vertical="center" textRotation="90" wrapText="1" readingOrder="1"/>
    </xf>
    <xf numFmtId="0" fontId="4" fillId="0" borderId="69" xfId="7" applyFont="1" applyFill="1" applyBorder="1" applyAlignment="1">
      <alignment horizontal="center" vertical="center" textRotation="90" wrapText="1" readingOrder="1"/>
    </xf>
    <xf numFmtId="0" fontId="4" fillId="0" borderId="86" xfId="7" applyFont="1" applyFill="1" applyBorder="1" applyAlignment="1">
      <alignment horizontal="center" vertical="center" textRotation="90" wrapText="1" readingOrder="1"/>
    </xf>
    <xf numFmtId="0" fontId="8" fillId="0" borderId="0" xfId="17" applyFont="1" applyFill="1" applyAlignment="1">
      <alignment horizontal="right" wrapText="1"/>
    </xf>
    <xf numFmtId="0" fontId="3" fillId="0" borderId="0" xfId="7" applyFont="1" applyFill="1" applyAlignment="1">
      <alignment horizontal="left" vertical="center" wrapText="1"/>
    </xf>
    <xf numFmtId="0" fontId="37" fillId="0" borderId="0" xfId="7" applyFont="1" applyFill="1" applyAlignment="1">
      <alignment horizontal="left" vertical="center" wrapText="1"/>
    </xf>
    <xf numFmtId="0" fontId="37" fillId="0" borderId="0" xfId="7" applyFont="1" applyFill="1" applyAlignment="1">
      <alignment horizontal="left" vertical="center"/>
    </xf>
    <xf numFmtId="0" fontId="38" fillId="0" borderId="0" xfId="11" applyFont="1" applyAlignment="1">
      <alignment horizontal="right"/>
    </xf>
    <xf numFmtId="0" fontId="45" fillId="0" borderId="0" xfId="11" applyFont="1" applyAlignment="1">
      <alignment horizontal="center"/>
    </xf>
    <xf numFmtId="0" fontId="37" fillId="0" borderId="5" xfId="13" applyFont="1" applyFill="1" applyBorder="1" applyAlignment="1">
      <alignment horizontal="center" vertical="center" wrapText="1"/>
    </xf>
    <xf numFmtId="0" fontId="37" fillId="0" borderId="13" xfId="13" applyFont="1" applyFill="1" applyBorder="1" applyAlignment="1">
      <alignment horizontal="center" vertical="center" wrapText="1"/>
    </xf>
    <xf numFmtId="14" fontId="38" fillId="0" borderId="73" xfId="13" applyNumberFormat="1" applyFont="1" applyBorder="1" applyAlignment="1">
      <alignment horizontal="center" vertical="center" wrapText="1"/>
    </xf>
    <xf numFmtId="0" fontId="38" fillId="0" borderId="14" xfId="13" applyFont="1" applyBorder="1" applyAlignment="1">
      <alignment horizontal="center" vertical="center" wrapText="1"/>
    </xf>
    <xf numFmtId="0" fontId="38" fillId="0" borderId="62" xfId="13" applyFont="1" applyBorder="1" applyAlignment="1">
      <alignment horizontal="center" vertical="center" wrapText="1"/>
    </xf>
    <xf numFmtId="14" fontId="38" fillId="0" borderId="14" xfId="13" applyNumberFormat="1" applyFont="1" applyBorder="1" applyAlignment="1">
      <alignment horizontal="center" vertical="center" wrapText="1"/>
    </xf>
    <xf numFmtId="14" fontId="38" fillId="0" borderId="62" xfId="13" applyNumberFormat="1" applyFont="1" applyBorder="1" applyAlignment="1">
      <alignment horizontal="center" vertical="center" wrapText="1"/>
    </xf>
    <xf numFmtId="0" fontId="2" fillId="0" borderId="54" xfId="0" applyFont="1" applyBorder="1" applyAlignment="1">
      <alignment vertical="center" wrapText="1"/>
    </xf>
    <xf numFmtId="0" fontId="2" fillId="0" borderId="15" xfId="0" applyFont="1" applyBorder="1" applyAlignment="1">
      <alignment vertical="center" wrapText="1"/>
    </xf>
    <xf numFmtId="0" fontId="5" fillId="0" borderId="52" xfId="0" applyFont="1" applyBorder="1" applyAlignment="1">
      <alignment vertical="center" wrapText="1"/>
    </xf>
    <xf numFmtId="0" fontId="5" fillId="0" borderId="11" xfId="0" applyFont="1" applyBorder="1" applyAlignment="1">
      <alignment vertical="center" wrapText="1"/>
    </xf>
    <xf numFmtId="44" fontId="2" fillId="0" borderId="54" xfId="5" applyFont="1" applyBorder="1" applyAlignment="1">
      <alignment vertical="center" wrapText="1"/>
    </xf>
    <xf numFmtId="44" fontId="2" fillId="0" borderId="15" xfId="5" applyFont="1" applyBorder="1" applyAlignment="1">
      <alignment vertical="center" wrapText="1"/>
    </xf>
    <xf numFmtId="0" fontId="9" fillId="2" borderId="66"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56" xfId="0" applyFont="1" applyFill="1" applyBorder="1" applyAlignment="1">
      <alignment horizontal="center" vertical="center" wrapText="1"/>
    </xf>
    <xf numFmtId="0" fontId="2" fillId="0" borderId="49" xfId="0" applyFont="1" applyBorder="1" applyAlignment="1">
      <alignment vertical="center" wrapText="1"/>
    </xf>
    <xf numFmtId="0" fontId="2" fillId="0" borderId="7" xfId="0" applyFont="1" applyBorder="1" applyAlignment="1">
      <alignment vertical="center" wrapText="1"/>
    </xf>
    <xf numFmtId="0" fontId="9" fillId="2" borderId="69" xfId="0" applyFont="1" applyFill="1" applyBorder="1" applyAlignment="1">
      <alignment horizontal="center" vertical="center" wrapText="1"/>
    </xf>
    <xf numFmtId="0" fontId="9" fillId="2" borderId="51" xfId="0" applyFont="1" applyFill="1" applyBorder="1" applyAlignment="1">
      <alignment horizontal="center" vertical="center" wrapText="1"/>
    </xf>
    <xf numFmtId="0" fontId="9" fillId="2" borderId="59" xfId="0" applyFont="1" applyFill="1" applyBorder="1" applyAlignment="1">
      <alignment horizontal="center" vertical="center" wrapText="1"/>
    </xf>
    <xf numFmtId="0" fontId="20" fillId="0" borderId="0" xfId="0" applyFont="1" applyFill="1" applyAlignment="1">
      <alignment horizontal="left" vertical="center" wrapText="1"/>
    </xf>
    <xf numFmtId="0" fontId="20" fillId="0" borderId="0" xfId="0" applyFont="1" applyFill="1" applyAlignment="1">
      <alignment horizontal="center" vertical="center" wrapText="1"/>
    </xf>
    <xf numFmtId="0" fontId="2" fillId="0" borderId="97" xfId="0" applyFont="1" applyFill="1" applyBorder="1" applyAlignment="1">
      <alignment horizontal="right" vertical="center" wrapText="1"/>
    </xf>
    <xf numFmtId="0" fontId="2" fillId="5" borderId="2"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0" borderId="54" xfId="12" applyFont="1" applyBorder="1" applyAlignment="1">
      <alignment vertical="center" wrapText="1"/>
    </xf>
    <xf numFmtId="0" fontId="2" fillId="0" borderId="15" xfId="12" applyFont="1" applyBorder="1" applyAlignment="1">
      <alignment vertical="center" wrapText="1"/>
    </xf>
    <xf numFmtId="0" fontId="5" fillId="0" borderId="52" xfId="12" applyFont="1" applyBorder="1" applyAlignment="1">
      <alignment vertical="center" wrapText="1"/>
    </xf>
    <xf numFmtId="0" fontId="5" fillId="0" borderId="11" xfId="12" applyFont="1" applyBorder="1" applyAlignment="1">
      <alignment vertical="center" wrapText="1"/>
    </xf>
    <xf numFmtId="44" fontId="2" fillId="0" borderId="54" xfId="6" applyFont="1" applyBorder="1" applyAlignment="1">
      <alignment vertical="center" wrapText="1"/>
    </xf>
    <xf numFmtId="44" fontId="2" fillId="0" borderId="15" xfId="6" applyFont="1" applyBorder="1" applyAlignment="1">
      <alignment vertical="center" wrapText="1"/>
    </xf>
    <xf numFmtId="0" fontId="2" fillId="0" borderId="49" xfId="12" applyFont="1" applyBorder="1" applyAlignment="1">
      <alignment vertical="center" wrapText="1"/>
    </xf>
    <xf numFmtId="0" fontId="2" fillId="0" borderId="7" xfId="12" applyFont="1" applyBorder="1" applyAlignment="1">
      <alignment vertical="center" wrapText="1"/>
    </xf>
    <xf numFmtId="0" fontId="9" fillId="2" borderId="5" xfId="12" applyFont="1" applyFill="1" applyBorder="1" applyAlignment="1">
      <alignment horizontal="center" vertical="center" wrapText="1"/>
    </xf>
    <xf numFmtId="0" fontId="0" fillId="0" borderId="48" xfId="0" applyBorder="1"/>
    <xf numFmtId="0" fontId="0" fillId="0" borderId="7" xfId="0" applyBorder="1"/>
    <xf numFmtId="0" fontId="20" fillId="0" borderId="0" xfId="12" applyFont="1" applyFill="1" applyAlignment="1">
      <alignment horizontal="left" vertical="center" wrapText="1"/>
    </xf>
    <xf numFmtId="0" fontId="20" fillId="0" borderId="0" xfId="12" applyFont="1" applyFill="1" applyAlignment="1">
      <alignment horizontal="center" vertical="center" wrapText="1"/>
    </xf>
    <xf numFmtId="0" fontId="2" fillId="0" borderId="97" xfId="12" applyFont="1" applyFill="1" applyBorder="1" applyAlignment="1">
      <alignment horizontal="right" vertical="center" wrapText="1"/>
    </xf>
    <xf numFmtId="0" fontId="2" fillId="2" borderId="111" xfId="12" applyFont="1" applyFill="1" applyBorder="1" applyAlignment="1">
      <alignment horizontal="center" vertical="center" wrapText="1"/>
    </xf>
    <xf numFmtId="0" fontId="2" fillId="2" borderId="83" xfId="12" applyFont="1" applyFill="1" applyBorder="1" applyAlignment="1">
      <alignment horizontal="center" vertical="center" wrapText="1"/>
    </xf>
    <xf numFmtId="0" fontId="2" fillId="2" borderId="64" xfId="12" applyFont="1" applyFill="1" applyBorder="1" applyAlignment="1">
      <alignment horizontal="center" vertical="center" wrapText="1"/>
    </xf>
    <xf numFmtId="0" fontId="2" fillId="2" borderId="104" xfId="12" applyFont="1" applyFill="1" applyBorder="1" applyAlignment="1">
      <alignment horizontal="center" vertical="center" wrapText="1"/>
    </xf>
    <xf numFmtId="0" fontId="2" fillId="2" borderId="84" xfId="12" applyFont="1" applyFill="1" applyBorder="1" applyAlignment="1">
      <alignment horizontal="center" vertical="center" wrapText="1"/>
    </xf>
    <xf numFmtId="0" fontId="2" fillId="2" borderId="98" xfId="12" applyFont="1" applyFill="1" applyBorder="1" applyAlignment="1">
      <alignment horizontal="center" vertical="center" wrapText="1"/>
    </xf>
    <xf numFmtId="0" fontId="2" fillId="2" borderId="46" xfId="12" applyFont="1" applyFill="1" applyBorder="1" applyAlignment="1">
      <alignment horizontal="center" vertical="center" wrapText="1"/>
    </xf>
    <xf numFmtId="0" fontId="2" fillId="2" borderId="17" xfId="12" applyFont="1" applyFill="1" applyBorder="1" applyAlignment="1">
      <alignment horizontal="center" vertical="center" wrapText="1"/>
    </xf>
    <xf numFmtId="0" fontId="2" fillId="2" borderId="18" xfId="12" applyFont="1" applyFill="1" applyBorder="1" applyAlignment="1">
      <alignment horizontal="center" vertical="center" wrapText="1"/>
    </xf>
    <xf numFmtId="0" fontId="16" fillId="0" borderId="0" xfId="9" applyFont="1" applyAlignment="1">
      <alignment horizontal="center" vertical="center" wrapText="1"/>
    </xf>
    <xf numFmtId="0" fontId="16" fillId="6" borderId="17" xfId="9" applyFont="1" applyFill="1" applyBorder="1" applyAlignment="1">
      <alignment horizontal="center" vertical="center" wrapText="1"/>
    </xf>
    <xf numFmtId="0" fontId="16" fillId="6" borderId="46" xfId="9" applyFont="1" applyFill="1" applyBorder="1" applyAlignment="1">
      <alignment horizontal="center" vertical="center" wrapText="1"/>
    </xf>
    <xf numFmtId="0" fontId="16" fillId="6" borderId="18" xfId="9" applyFont="1" applyFill="1" applyBorder="1" applyAlignment="1">
      <alignment horizontal="center" vertical="center" wrapText="1"/>
    </xf>
    <xf numFmtId="0" fontId="9" fillId="6" borderId="74" xfId="9" applyFont="1" applyFill="1" applyBorder="1" applyAlignment="1">
      <alignment horizontal="center" vertical="center" wrapText="1"/>
    </xf>
    <xf numFmtId="0" fontId="9" fillId="6" borderId="82" xfId="9" applyFont="1" applyFill="1" applyBorder="1" applyAlignment="1">
      <alignment horizontal="center" vertical="center" wrapText="1"/>
    </xf>
    <xf numFmtId="0" fontId="9" fillId="6" borderId="17" xfId="9" applyFont="1" applyFill="1" applyBorder="1" applyAlignment="1">
      <alignment horizontal="center" vertical="center" wrapText="1"/>
    </xf>
    <xf numFmtId="0" fontId="9" fillId="6" borderId="46" xfId="9" applyFont="1" applyFill="1" applyBorder="1" applyAlignment="1">
      <alignment horizontal="center" vertical="center" wrapText="1"/>
    </xf>
    <xf numFmtId="0" fontId="9" fillId="6" borderId="18" xfId="9" applyFont="1" applyFill="1" applyBorder="1" applyAlignment="1">
      <alignment horizontal="center" vertical="center" wrapText="1"/>
    </xf>
    <xf numFmtId="3" fontId="9" fillId="0" borderId="5" xfId="12" applyNumberFormat="1" applyFont="1" applyBorder="1" applyAlignment="1">
      <alignment horizontal="center" vertical="center" wrapText="1"/>
    </xf>
    <xf numFmtId="3" fontId="9" fillId="0" borderId="48" xfId="12" applyNumberFormat="1" applyFont="1" applyBorder="1" applyAlignment="1">
      <alignment horizontal="center" vertical="center" wrapText="1"/>
    </xf>
    <xf numFmtId="3" fontId="9" fillId="0" borderId="7" xfId="12" applyNumberFormat="1" applyFont="1" applyBorder="1" applyAlignment="1">
      <alignment horizontal="center" vertical="center" wrapText="1"/>
    </xf>
    <xf numFmtId="164" fontId="9" fillId="0" borderId="13" xfId="24" applyNumberFormat="1" applyFont="1" applyBorder="1" applyAlignment="1">
      <alignment horizontal="center" vertical="center" wrapText="1"/>
    </xf>
    <xf numFmtId="164" fontId="9" fillId="0" borderId="53" xfId="24" applyNumberFormat="1" applyFont="1" applyBorder="1" applyAlignment="1">
      <alignment horizontal="center" vertical="center" wrapText="1"/>
    </xf>
    <xf numFmtId="164" fontId="9" fillId="0" borderId="15" xfId="24" applyNumberFormat="1" applyFont="1" applyBorder="1" applyAlignment="1">
      <alignment horizontal="center" vertical="center" wrapText="1"/>
    </xf>
    <xf numFmtId="0" fontId="9" fillId="0" borderId="0" xfId="12" applyFont="1" applyAlignment="1">
      <alignment horizontal="right"/>
    </xf>
    <xf numFmtId="0" fontId="9" fillId="0" borderId="0" xfId="12" applyFont="1" applyAlignment="1">
      <alignment horizontal="center"/>
    </xf>
    <xf numFmtId="0" fontId="10" fillId="0" borderId="97" xfId="12" applyFont="1" applyBorder="1" applyAlignment="1">
      <alignment horizontal="right"/>
    </xf>
    <xf numFmtId="0" fontId="9" fillId="0" borderId="22" xfId="12" applyFont="1" applyBorder="1" applyAlignment="1">
      <alignment horizontal="center" vertical="center" wrapText="1"/>
    </xf>
    <xf numFmtId="0" fontId="9" fillId="0" borderId="31" xfId="12" applyFont="1" applyBorder="1" applyAlignment="1">
      <alignment horizontal="center" vertical="center" wrapText="1"/>
    </xf>
    <xf numFmtId="0" fontId="9" fillId="0" borderId="99" xfId="12" applyFont="1" applyBorder="1" applyAlignment="1">
      <alignment horizontal="center" vertical="center" wrapText="1"/>
    </xf>
    <xf numFmtId="0" fontId="9" fillId="0" borderId="6" xfId="12" applyFont="1" applyBorder="1" applyAlignment="1">
      <alignment horizontal="center" vertical="center" wrapText="1"/>
    </xf>
    <xf numFmtId="0" fontId="9" fillId="0" borderId="49" xfId="12" applyFont="1" applyBorder="1" applyAlignment="1">
      <alignment horizontal="center" vertical="center" wrapText="1"/>
    </xf>
    <xf numFmtId="0" fontId="9" fillId="0" borderId="66" xfId="12" applyFont="1" applyBorder="1" applyAlignment="1">
      <alignment horizontal="center" vertical="center" wrapText="1"/>
    </xf>
    <xf numFmtId="0" fontId="9" fillId="0" borderId="56" xfId="12" applyFont="1" applyBorder="1" applyAlignment="1">
      <alignment horizontal="center" vertical="center" wrapText="1"/>
    </xf>
    <xf numFmtId="0" fontId="9" fillId="0" borderId="0" xfId="16" applyFont="1" applyAlignment="1">
      <alignment horizontal="right" vertical="center" wrapText="1"/>
    </xf>
    <xf numFmtId="0" fontId="34" fillId="3" borderId="69" xfId="13" applyFont="1" applyFill="1" applyBorder="1" applyAlignment="1">
      <alignment horizontal="center" vertical="center" wrapText="1"/>
    </xf>
    <xf numFmtId="0" fontId="34" fillId="3" borderId="59" xfId="13" applyFont="1" applyFill="1" applyBorder="1" applyAlignment="1">
      <alignment horizontal="center" vertical="center" wrapText="1"/>
    </xf>
    <xf numFmtId="3" fontId="10" fillId="3" borderId="5" xfId="13" applyNumberFormat="1" applyFont="1" applyFill="1" applyBorder="1" applyAlignment="1">
      <alignment horizontal="center" vertical="center" wrapText="1"/>
    </xf>
    <xf numFmtId="3" fontId="10" fillId="3" borderId="48" xfId="13" applyNumberFormat="1" applyFont="1" applyFill="1" applyBorder="1" applyAlignment="1">
      <alignment horizontal="center" vertical="center" wrapText="1"/>
    </xf>
    <xf numFmtId="3" fontId="10" fillId="3" borderId="7" xfId="13" applyNumberFormat="1" applyFont="1" applyFill="1" applyBorder="1" applyAlignment="1">
      <alignment horizontal="center" vertical="center" wrapText="1"/>
    </xf>
    <xf numFmtId="3" fontId="34" fillId="2" borderId="17" xfId="13" applyNumberFormat="1" applyFont="1" applyFill="1" applyBorder="1" applyAlignment="1">
      <alignment horizontal="center" vertical="center" wrapText="1"/>
    </xf>
    <xf numFmtId="3" fontId="34" fillId="2" borderId="46" xfId="13" applyNumberFormat="1" applyFont="1" applyFill="1" applyBorder="1" applyAlignment="1">
      <alignment horizontal="center" vertical="center" wrapText="1"/>
    </xf>
    <xf numFmtId="3" fontId="34" fillId="2" borderId="18" xfId="13" applyNumberFormat="1" applyFont="1" applyFill="1" applyBorder="1" applyAlignment="1">
      <alignment horizontal="center" vertical="center" wrapText="1"/>
    </xf>
    <xf numFmtId="0" fontId="16" fillId="0" borderId="0" xfId="16" applyFont="1" applyAlignment="1">
      <alignment horizontal="center" vertical="center" wrapText="1"/>
    </xf>
    <xf numFmtId="0" fontId="10" fillId="0" borderId="97" xfId="16" applyFont="1" applyBorder="1" applyAlignment="1">
      <alignment horizontal="right" wrapText="1"/>
    </xf>
    <xf numFmtId="0" fontId="9" fillId="0" borderId="74" xfId="13" applyFont="1" applyFill="1" applyBorder="1" applyAlignment="1">
      <alignment horizontal="center" vertical="center" wrapText="1"/>
    </xf>
    <xf numFmtId="0" fontId="9" fillId="0" borderId="82" xfId="13" applyFont="1" applyFill="1" applyBorder="1" applyAlignment="1">
      <alignment horizontal="center" vertical="center" wrapText="1"/>
    </xf>
    <xf numFmtId="14" fontId="9" fillId="0" borderId="17" xfId="13" applyNumberFormat="1" applyFont="1" applyBorder="1" applyAlignment="1">
      <alignment horizontal="center" vertical="center" wrapText="1"/>
    </xf>
    <xf numFmtId="0" fontId="9" fillId="0" borderId="46" xfId="13" applyFont="1" applyBorder="1" applyAlignment="1">
      <alignment horizontal="center" vertical="center" wrapText="1"/>
    </xf>
    <xf numFmtId="0" fontId="9" fillId="0" borderId="18" xfId="13" applyFont="1" applyBorder="1" applyAlignment="1">
      <alignment horizontal="center" vertical="center" wrapText="1"/>
    </xf>
    <xf numFmtId="0" fontId="34" fillId="3" borderId="66" xfId="13" applyFont="1" applyFill="1" applyBorder="1" applyAlignment="1">
      <alignment horizontal="center" vertical="center" wrapText="1"/>
    </xf>
    <xf numFmtId="0" fontId="34" fillId="3" borderId="56" xfId="13" applyFont="1" applyFill="1" applyBorder="1" applyAlignment="1">
      <alignment horizontal="center" vertical="center" wrapText="1"/>
    </xf>
    <xf numFmtId="0" fontId="10" fillId="3" borderId="5" xfId="13" applyFont="1" applyFill="1" applyBorder="1" applyAlignment="1">
      <alignment horizontal="center" vertical="center" wrapText="1"/>
    </xf>
    <xf numFmtId="0" fontId="10" fillId="3" borderId="48" xfId="13" applyFont="1" applyFill="1" applyBorder="1" applyAlignment="1">
      <alignment horizontal="center" vertical="center" wrapText="1"/>
    </xf>
    <xf numFmtId="0" fontId="10" fillId="3" borderId="7" xfId="13" applyFont="1" applyFill="1" applyBorder="1" applyAlignment="1">
      <alignment horizontal="center" vertical="center" wrapText="1"/>
    </xf>
    <xf numFmtId="0" fontId="9" fillId="3" borderId="5" xfId="16" applyFont="1" applyFill="1" applyBorder="1" applyAlignment="1">
      <alignment horizontal="center" vertical="center" wrapText="1"/>
    </xf>
    <xf numFmtId="0" fontId="9" fillId="3" borderId="48" xfId="16" applyFont="1" applyFill="1" applyBorder="1" applyAlignment="1">
      <alignment horizontal="center" vertical="center" wrapText="1"/>
    </xf>
    <xf numFmtId="0" fontId="9" fillId="3" borderId="7" xfId="16" applyFont="1" applyFill="1" applyBorder="1" applyAlignment="1">
      <alignment horizontal="center" vertical="center" wrapText="1"/>
    </xf>
    <xf numFmtId="3" fontId="9" fillId="3" borderId="9" xfId="16" applyNumberFormat="1" applyFont="1" applyFill="1" applyBorder="1" applyAlignment="1">
      <alignment horizontal="center" vertical="center" wrapText="1"/>
    </xf>
    <xf numFmtId="3" fontId="9" fillId="3" borderId="50" xfId="16" applyNumberFormat="1" applyFont="1" applyFill="1" applyBorder="1" applyAlignment="1">
      <alignment horizontal="center" vertical="center" wrapText="1"/>
    </xf>
    <xf numFmtId="3" fontId="9" fillId="3" borderId="11" xfId="16" applyNumberFormat="1" applyFont="1" applyFill="1" applyBorder="1" applyAlignment="1">
      <alignment horizontal="center" vertical="center" wrapText="1"/>
    </xf>
    <xf numFmtId="0" fontId="9" fillId="0" borderId="0" xfId="16" applyFont="1" applyAlignment="1">
      <alignment horizontal="center" vertical="center" wrapText="1"/>
    </xf>
    <xf numFmtId="0" fontId="10" fillId="0" borderId="97" xfId="16" applyFont="1" applyBorder="1" applyAlignment="1">
      <alignment horizontal="right" vertical="center" wrapText="1"/>
    </xf>
    <xf numFmtId="0" fontId="9" fillId="0" borderId="74" xfId="16" applyFont="1" applyFill="1" applyBorder="1" applyAlignment="1">
      <alignment horizontal="center" vertical="center" wrapText="1"/>
    </xf>
    <xf numFmtId="0" fontId="9" fillId="0" borderId="82" xfId="16" applyFont="1" applyFill="1" applyBorder="1" applyAlignment="1">
      <alignment horizontal="center" vertical="center" wrapText="1"/>
    </xf>
    <xf numFmtId="14" fontId="9" fillId="0" borderId="17" xfId="16" applyNumberFormat="1" applyFont="1" applyBorder="1" applyAlignment="1">
      <alignment horizontal="center" vertical="center" wrapText="1"/>
    </xf>
    <xf numFmtId="0" fontId="9" fillId="0" borderId="46" xfId="16" applyFont="1" applyBorder="1" applyAlignment="1">
      <alignment horizontal="center" vertical="center" wrapText="1"/>
    </xf>
    <xf numFmtId="0" fontId="9" fillId="0" borderId="18" xfId="16" applyFont="1" applyBorder="1" applyAlignment="1">
      <alignment horizontal="center" vertical="center" wrapText="1"/>
    </xf>
    <xf numFmtId="0" fontId="16" fillId="0" borderId="0" xfId="31" applyFont="1" applyFill="1" applyAlignment="1">
      <alignment horizontal="center" wrapText="1"/>
    </xf>
    <xf numFmtId="0" fontId="10" fillId="0" borderId="103" xfId="31" applyFont="1" applyFill="1" applyBorder="1" applyAlignment="1">
      <alignment horizontal="left" wrapText="1"/>
    </xf>
  </cellXfs>
  <cellStyles count="32">
    <cellStyle name="Comma" xfId="1" builtinId="3"/>
    <cellStyle name="Comma 2 2" xfId="2"/>
    <cellStyle name="Comma 3" xfId="3"/>
    <cellStyle name="Comma 3 2" xfId="4"/>
    <cellStyle name="Currency 2" xfId="5"/>
    <cellStyle name="Currency 3" xfId="6"/>
    <cellStyle name="Normal" xfId="0" builtinId="0"/>
    <cellStyle name="Normal 15" xfId="7"/>
    <cellStyle name="Normal 15 2" xfId="8"/>
    <cellStyle name="Normal 16" xfId="9"/>
    <cellStyle name="Normal 16_Активности_31.12.2010" xfId="10"/>
    <cellStyle name="Normal 19" xfId="11"/>
    <cellStyle name="Normal 2" xfId="12"/>
    <cellStyle name="Normal 2 2 2" xfId="13"/>
    <cellStyle name="Normal 20" xfId="14"/>
    <cellStyle name="Normal 20 2" xfId="15"/>
    <cellStyle name="Normal 21" xfId="16"/>
    <cellStyle name="Normal 24 2" xfId="17"/>
    <cellStyle name="Normal 3" xfId="18"/>
    <cellStyle name="Normal 3 2" xfId="19"/>
    <cellStyle name="Normal 31" xfId="20"/>
    <cellStyle name="Normal 4" xfId="31"/>
    <cellStyle name="Normal_X tabela- naselenie mesecni primanja" xfId="21"/>
    <cellStyle name="Percent" xfId="22" builtinId="5"/>
    <cellStyle name="Percent 10" xfId="23"/>
    <cellStyle name="Percent 2" xfId="24"/>
    <cellStyle name="Percent 2 2" xfId="25"/>
    <cellStyle name="Percent 2 3" xfId="26"/>
    <cellStyle name="Percent 2 7" xfId="27"/>
    <cellStyle name="Percent 3 2" xfId="28"/>
    <cellStyle name="Percent 4" xfId="29"/>
    <cellStyle name="Percent 5" xfId="3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8.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4.xml"/><Relationship Id="rId46" Type="http://schemas.openxmlformats.org/officeDocument/2006/relationships/externalLink" Target="externalLinks/externalLink1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3.xml"/><Relationship Id="rId40" Type="http://schemas.openxmlformats.org/officeDocument/2006/relationships/externalLink" Target="externalLinks/externalLink6.xml"/><Relationship Id="rId45" Type="http://schemas.openxmlformats.org/officeDocument/2006/relationships/externalLink" Target="externalLinks/externalLink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43" Type="http://schemas.openxmlformats.org/officeDocument/2006/relationships/externalLink" Target="externalLinks/externalLink9.xml"/><Relationship Id="rId48" Type="http://schemas.openxmlformats.org/officeDocument/2006/relationships/styles" Target="styles.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ackup\BankarskaRegulativa\TatjanaSo\&#1048;&#1047;&#1042;&#1045;&#1064;&#1058;&#1040;&#1048;\Bankarski%20Sistem\Godisni\2010\Aktivnosti\&#1040;&#1082;&#1090;&#1080;&#1074;&#1085;&#1086;&#1089;&#1090;&#1080;_31.12.201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frosinac\AppData\Local\Microsoft\Windows\Temporary%20Internet%20Files\Content.Outlook\28JA7ENB\Godisen%202011-krediten%20rizik\KA-&#1044;%20&#1087;&#1086;%20&#1089;&#1090;&#1072;&#1074;&#1082;&#1080;\&#1050;&#1040;-&#1044;%20&#1087;&#1086;%20&#1089;&#1090;&#1072;&#1074;&#1082;&#1080;%2012.201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frosinac\AppData\Local\Microsoft\Windows\Temporary%20Internet%20Files\Content.Outlook\28JA7ENB\Godisen%202011-krediten%20rizik\&#1050;&#1040;-&#1044;%20&#1085;&#1077;&#1092;&#1091;&#1085;&#1082;&#1094;&#1080;&#1086;&#1085;&#1072;&#1083;&#1085;&#1080;\&#1053;&#1077;&#1092;&#1091;&#1085;&#1082;&#1094;&#1080;&#1086;&#1085;&#1072;&#1083;&#1085;&#1080;%2031.12.201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frosinac\AppData\Local\Microsoft\Windows\Temporary%20Internet%20Files\Content.Outlook\28JA7ENB\Godisen%202011-krediten%20rizik\&#1050;&#1040;-&#1044;%20&#1085;&#1077;&#1092;&#1091;&#1085;&#1082;&#1094;&#1080;&#1086;&#1085;&#1072;&#1083;&#1085;&#1080;\&#1053;&#1077;&#1092;&#1091;&#1085;&#1082;&#1094;&#1080;&#1086;&#1085;&#1072;&#1083;&#1085;&#1080;%2031.12.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EmilijaD\Desktop\Godishen%2031.12.2011\KNBIFO_31.12.2011_po%20Zavrsn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Backup\BankarskaRegulativa\EmilijaD\MMF\kvartalni%20MMF\2010\31.12.2010\rabotno\KNBIFO_%2031.12.2010%20po%20zavrsna%20(SAMO%20ZA%20KREDITI).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frosinac\AppData\Local\Microsoft\Windows\Temporary%20Internet%20Files\Content.Outlook\28JA7ENB\aneksi%205-7%20za%20mladen-kreditna%20aktivnos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frosinac\AppData\Local\Microsoft\Windows\Temporary%20Internet%20Files\Content.Outlook\28JA7ENB\KNBIFO_31.12.2011_po%20Zavrsn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EmilijaD\Desktop\Kvartalni%20MMF%2031.12.2011\KNBIFO_31.12.2011_po%20Zavrsn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frosinac\AppData\Local\Microsoft\Windows\Temporary%20Internet%20Files\Content.Outlook\28JA7ENB\Godisen%202011-krediten%20rizik\MMF%2012.2011\Po%20banki\FSIndicators-rabotno%2031.12.201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frosinac\AppData\Local\Microsoft\Windows\Temporary%20Internet%20Files\Content.Outlook\28JA7ENB\Godisen%202011-krediten%20rizik\K&#1040;-&#1044;%20&#1080;&#1079;&#1083;&#1086;&#1078;&#1077;&#1085;&#1086;&#1089;&#1090;\Banki%20izlozenost\Agregirano%20grupi%20banki%20IZLOZENOS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frosinac\AppData\Local\Microsoft\Windows\Temporary%20Internet%20Files\Content.Outlook\28JA7ENB\Godisen%202011-krediten%20rizik\K&#1040;-&#1044;%20&#1080;&#1079;&#1083;&#1086;&#1078;&#1077;&#1085;&#1086;&#1089;&#1090;\&#1050;&#1040;-&#1044;%20&#1080;&#1079;&#1083;&#1086;&#1078;&#1077;&#1085;&#1086;&#1089;&#1090;%2012.201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inans.posred."/>
      <sheetName val="BDP po zemji"/>
      <sheetName val="Godesen porast 2010"/>
      <sheetName val="Структура на актива и пасива"/>
      <sheetName val="KNBIFO_po zavrsna_31.12.2010"/>
      <sheetName val="KNBIFO_po zavrsna_31.12.201 (2)"/>
      <sheetName val="KNBIFO_po zavrsna_31.12.201 (3)"/>
      <sheetName val="plasmani vo stranski banki_2009"/>
      <sheetName val="plasmani vo str.banki_2008"/>
      <sheetName val="Struktura na A i P_2010"/>
      <sheetName val="KNBIFO_31.12.2009 po zavrsna"/>
      <sheetName val="Maticni subjekti _2010"/>
      <sheetName val="Матични субјекти од Елена"/>
      <sheetName val="maticni subjekti_09_Nora"/>
      <sheetName val="KNBIFO_31.12.2009_од Елена"/>
      <sheetName val="External liabilities po banki"/>
      <sheetName val="Obvр.vo Vk.obvr. po banki_2 (2)"/>
      <sheetName val="Obvр.vo Vk.obvr. po banki_2010"/>
      <sheetName val="Структура po grupi_2010"/>
      <sheetName val="Структура po grupi (2)"/>
      <sheetName val="Struktura po gr.Dek.2010"/>
      <sheetName val="Struktura po gr.Dek.2010 (2)"/>
      <sheetName val="Struktura po gr.Dek.2009"/>
      <sheetName val="KNBIFO_2009 DEPOZITI NA BANKI"/>
      <sheetName val="maticni subj._2008_od Petar"/>
      <sheetName val="ANEKS Promena na strukt. po gr."/>
      <sheetName val="Kamatonosna aktiva i pasiv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5">
          <cell r="C5">
            <v>305289.86793999997</v>
          </cell>
        </row>
        <row r="6">
          <cell r="C6">
            <v>201608.96900000001</v>
          </cell>
        </row>
        <row r="7">
          <cell r="C7">
            <v>92155.28393999995</v>
          </cell>
        </row>
        <row r="8">
          <cell r="C8">
            <v>11525.615</v>
          </cell>
        </row>
        <row r="13">
          <cell r="C13">
            <v>213269.67687000002</v>
          </cell>
        </row>
        <row r="14">
          <cell r="C14">
            <v>154965.86900000001</v>
          </cell>
        </row>
        <row r="15">
          <cell r="C15">
            <v>51929.745870000006</v>
          </cell>
        </row>
        <row r="16">
          <cell r="C16">
            <v>6374.0619999999999</v>
          </cell>
        </row>
      </sheetData>
      <sheetData sheetId="20"/>
      <sheetData sheetId="21"/>
      <sheetData sheetId="22"/>
      <sheetData sheetId="23"/>
      <sheetData sheetId="24"/>
      <sheetData sheetId="25"/>
      <sheetData sheetId="26"/>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heet1"/>
    </sheetNames>
    <sheetDataSet>
      <sheetData sheetId="0">
        <row r="56">
          <cell r="AK56">
            <v>1.0765715554140065</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heet1"/>
    </sheetNames>
    <sheetDataSet>
      <sheetData sheetId="0">
        <row r="14">
          <cell r="AH14">
            <v>0.83886849897818738</v>
          </cell>
        </row>
        <row r="29">
          <cell r="AH29">
            <v>0.37868395809697952</v>
          </cell>
        </row>
        <row r="41">
          <cell r="AH41">
            <v>0.70324725734106519</v>
          </cell>
        </row>
        <row r="56">
          <cell r="AH56">
            <v>0.77971023803786543</v>
          </cell>
        </row>
        <row r="60">
          <cell r="AH60">
            <v>0.59745382094944399</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heet1"/>
    </sheetNames>
    <sheetDataSet>
      <sheetData sheetId="0">
        <row r="14">
          <cell r="AI14">
            <v>0.77086877416420285</v>
          </cell>
        </row>
        <row r="29">
          <cell r="AI29">
            <v>0.98389884641639902</v>
          </cell>
        </row>
        <row r="41">
          <cell r="AI41">
            <v>0.74067362985607488</v>
          </cell>
        </row>
        <row r="52">
          <cell r="AI52">
            <v>0.78017444487070742</v>
          </cell>
        </row>
        <row r="56">
          <cell r="AI56">
            <v>0.79840090886287041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ptKNBIFOStavPozSmMes"/>
    </sheetNames>
    <sheetDataSet>
      <sheetData sheetId="0" refreshError="1">
        <row r="3656">
          <cell r="AE3656">
            <v>164565721</v>
          </cell>
          <cell r="AF3656">
            <v>57886828</v>
          </cell>
          <cell r="AG3656">
            <v>11708678</v>
          </cell>
          <cell r="AH3656">
            <v>234161227</v>
          </cell>
        </row>
        <row r="3989">
          <cell r="AE3989">
            <v>136777016</v>
          </cell>
          <cell r="AF3989">
            <v>56371068</v>
          </cell>
          <cell r="AG3989">
            <v>9257253</v>
          </cell>
          <cell r="AH3989">
            <v>202405337</v>
          </cell>
        </row>
        <row r="4077">
          <cell r="AE4077">
            <v>212034212</v>
          </cell>
          <cell r="AF4077">
            <v>98803751</v>
          </cell>
          <cell r="AG4077">
            <v>20338273</v>
          </cell>
          <cell r="AH4077">
            <v>331176236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KNBIFO_krediti"/>
    </sheetNames>
    <sheetDataSet>
      <sheetData sheetId="0">
        <row r="3460">
          <cell r="AA3460">
            <v>128539754</v>
          </cell>
          <cell r="AB3460">
            <v>53711417.219999999</v>
          </cell>
          <cell r="AC3460">
            <v>4294300</v>
          </cell>
          <cell r="AD3460">
            <v>186545471.22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31.12.2009"/>
      <sheetName val="старо Aneks dek 2010"/>
      <sheetName val="старо Aneks sep 2010"/>
      <sheetName val="ажурирано вкупни кредити"/>
      <sheetName val="ажурирано групи банки"/>
      <sheetName val="новоодобрени 2009-2011"/>
      <sheetName val="старо Анкета"/>
      <sheetName val=" ново барања"/>
      <sheetName val="ажурирано сектори"/>
      <sheetName val="ажурирано КА-Д"/>
      <sheetName val="prosec KS na redovna glavnica"/>
      <sheetName val="ажурирано валутна структура"/>
      <sheetName val="ажурирано валута и сектор"/>
      <sheetName val="ажурирано ДК и КДК"/>
      <sheetName val="ажурирано рочност и нефункц."/>
      <sheetName val="споредби други земји"/>
      <sheetName val="ажурирано просечна рочност"/>
      <sheetName val="KNBIFO_po zavrsna 12 2010"/>
      <sheetName val="АНЕКС 6 распределба по групи"/>
      <sheetName val="АНЕКС 7 структура по групи"/>
      <sheetName val="АНЕКС 5 Структура на кредит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3460">
          <cell r="AA3460">
            <v>128539754</v>
          </cell>
          <cell r="AB3460">
            <v>53711417.219999999</v>
          </cell>
          <cell r="AC3460">
            <v>4294300</v>
          </cell>
        </row>
        <row r="3461">
          <cell r="AA3461">
            <v>128539754</v>
          </cell>
          <cell r="AB3461">
            <v>53711417.219999999</v>
          </cell>
          <cell r="AC3461">
            <v>4294300</v>
          </cell>
        </row>
        <row r="3463">
          <cell r="AA3463">
            <v>27511616</v>
          </cell>
          <cell r="AB3463">
            <v>10661955.77</v>
          </cell>
          <cell r="AC3463">
            <v>998227</v>
          </cell>
          <cell r="AD3463">
            <v>39171798.769999996</v>
          </cell>
        </row>
        <row r="3484">
          <cell r="AA3484">
            <v>2244038</v>
          </cell>
          <cell r="AB3484">
            <v>651347.61</v>
          </cell>
          <cell r="AC3484">
            <v>72496</v>
          </cell>
          <cell r="AD3484">
            <v>2967881.61</v>
          </cell>
        </row>
        <row r="3505">
          <cell r="AA3505">
            <v>87949771</v>
          </cell>
          <cell r="AB3505">
            <v>36588202.780000001</v>
          </cell>
          <cell r="AC3505">
            <v>2579001</v>
          </cell>
          <cell r="AD3505">
            <v>127116974.78</v>
          </cell>
        </row>
        <row r="3526">
          <cell r="AA3526">
            <v>10834329</v>
          </cell>
          <cell r="AB3526">
            <v>5809911.0600000005</v>
          </cell>
          <cell r="AC3526">
            <v>644576</v>
          </cell>
          <cell r="AD3526">
            <v>17288816.060000002</v>
          </cell>
        </row>
        <row r="3593">
          <cell r="AA3593">
            <v>128539754</v>
          </cell>
          <cell r="AB3593">
            <v>53711417.219999999</v>
          </cell>
          <cell r="AC3593">
            <v>4294300</v>
          </cell>
        </row>
        <row r="3597">
          <cell r="AA3597">
            <v>79018997</v>
          </cell>
          <cell r="AB3597">
            <v>32621413.34</v>
          </cell>
          <cell r="AC3597">
            <v>2621088</v>
          </cell>
          <cell r="AD3597">
            <v>114261498.34</v>
          </cell>
        </row>
        <row r="3601">
          <cell r="AA3601">
            <v>49321932</v>
          </cell>
          <cell r="AB3601">
            <v>20891677.390000001</v>
          </cell>
          <cell r="AC3601">
            <v>1672284</v>
          </cell>
          <cell r="AD3601">
            <v>71885893.390000001</v>
          </cell>
        </row>
        <row r="3631">
          <cell r="AA3631">
            <v>198825</v>
          </cell>
          <cell r="AB3631">
            <v>198326.49</v>
          </cell>
          <cell r="AC3631">
            <v>928</v>
          </cell>
          <cell r="AD3631">
            <v>398079.49</v>
          </cell>
        </row>
        <row r="3637">
          <cell r="AA3637">
            <v>128539754</v>
          </cell>
          <cell r="AB3637">
            <v>53711417.219999999</v>
          </cell>
          <cell r="AC3637">
            <v>4294300</v>
          </cell>
        </row>
        <row r="3638">
          <cell r="AA3638">
            <v>60446945</v>
          </cell>
          <cell r="AB3638">
            <v>13404177.560000001</v>
          </cell>
          <cell r="AC3638">
            <v>2991225</v>
          </cell>
          <cell r="AD3638">
            <v>76842347.560000002</v>
          </cell>
        </row>
        <row r="3639">
          <cell r="AA3639">
            <v>36469530</v>
          </cell>
          <cell r="AB3639">
            <v>23775465</v>
          </cell>
          <cell r="AC3639">
            <v>1289121</v>
          </cell>
          <cell r="AD3639">
            <v>61534116</v>
          </cell>
        </row>
        <row r="3640">
          <cell r="AA3640">
            <v>31623279</v>
          </cell>
          <cell r="AB3640">
            <v>16531774.66</v>
          </cell>
          <cell r="AC3640">
            <v>13954</v>
          </cell>
          <cell r="AD3640">
            <v>48169007.659999996</v>
          </cell>
        </row>
      </sheetData>
      <sheetData sheetId="18" refreshError="1"/>
      <sheetData sheetId="19" refreshError="1"/>
      <sheetData sheetId="2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rptKNBIFOStavPozSmMes"/>
    </sheetNames>
    <sheetDataSet>
      <sheetData sheetId="0" refreshError="1">
        <row r="3724">
          <cell r="AH3724">
            <v>202405337</v>
          </cell>
        </row>
        <row r="3725">
          <cell r="AE3725">
            <v>136777016</v>
          </cell>
          <cell r="AF3725">
            <v>56371068</v>
          </cell>
          <cell r="AG3725">
            <v>9257253</v>
          </cell>
        </row>
        <row r="3896">
          <cell r="AE3896">
            <v>64652776</v>
          </cell>
          <cell r="AF3896">
            <v>13039998</v>
          </cell>
          <cell r="AG3896">
            <v>4823578</v>
          </cell>
          <cell r="AH3896">
            <v>82516352</v>
          </cell>
        </row>
        <row r="3897">
          <cell r="AE3897">
            <v>37135063</v>
          </cell>
          <cell r="AF3897">
            <v>23970903</v>
          </cell>
          <cell r="AG3897">
            <v>1727845</v>
          </cell>
          <cell r="AH3897">
            <v>62833811</v>
          </cell>
        </row>
        <row r="3898">
          <cell r="AE3898">
            <v>34989177</v>
          </cell>
          <cell r="AF3898">
            <v>19360167</v>
          </cell>
          <cell r="AG3898">
            <v>2705830</v>
          </cell>
          <cell r="AH3898">
            <v>57055174</v>
          </cell>
        </row>
        <row r="3900">
          <cell r="AE3900">
            <v>26615589</v>
          </cell>
          <cell r="AF3900">
            <v>12053598</v>
          </cell>
          <cell r="AG3900">
            <v>1875045</v>
          </cell>
          <cell r="AH3900">
            <v>40544232</v>
          </cell>
        </row>
        <row r="3901">
          <cell r="AE3901">
            <v>1596156</v>
          </cell>
          <cell r="AF3901">
            <v>764381</v>
          </cell>
          <cell r="AG3901">
            <v>49308</v>
          </cell>
          <cell r="AH3901">
            <v>2409845</v>
          </cell>
        </row>
        <row r="3902">
          <cell r="AE3902">
            <v>95408731</v>
          </cell>
          <cell r="AF3902">
            <v>38603934</v>
          </cell>
          <cell r="AG3902">
            <v>5350001</v>
          </cell>
          <cell r="AH3902">
            <v>139362666</v>
          </cell>
        </row>
        <row r="3903">
          <cell r="AE3903">
            <v>13156540</v>
          </cell>
          <cell r="AF3903">
            <v>4949155</v>
          </cell>
          <cell r="AG3903">
            <v>1982899</v>
          </cell>
          <cell r="AH3903">
            <v>20088594</v>
          </cell>
        </row>
        <row r="3905">
          <cell r="AE3905">
            <v>83755386</v>
          </cell>
          <cell r="AF3905">
            <v>35787000</v>
          </cell>
          <cell r="AG3905">
            <v>4642910</v>
          </cell>
          <cell r="AH3905">
            <v>124185296</v>
          </cell>
        </row>
        <row r="3906">
          <cell r="AE3906">
            <v>52665077</v>
          </cell>
          <cell r="AF3906">
            <v>20487712</v>
          </cell>
          <cell r="AG3906">
            <v>4606928</v>
          </cell>
          <cell r="AH3906">
            <v>77759717</v>
          </cell>
        </row>
        <row r="3907">
          <cell r="AE3907">
            <v>356553</v>
          </cell>
          <cell r="AF3907">
            <v>96356</v>
          </cell>
          <cell r="AG3907">
            <v>7415</v>
          </cell>
          <cell r="AH3907">
            <v>460324</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ptKNBIFOStavPozSmMes"/>
    </sheetNames>
    <sheetDataSet>
      <sheetData sheetId="0" refreshError="1">
        <row r="3656">
          <cell r="AE3656">
            <v>164565721</v>
          </cell>
          <cell r="AF3656">
            <v>57886828</v>
          </cell>
          <cell r="AG3656">
            <v>11708678</v>
          </cell>
        </row>
        <row r="3657">
          <cell r="AE3657">
            <v>123976423</v>
          </cell>
          <cell r="AF3657">
            <v>33480166</v>
          </cell>
          <cell r="AG3657">
            <v>7851653</v>
          </cell>
          <cell r="AH3657">
            <v>165308242</v>
          </cell>
        </row>
        <row r="3658">
          <cell r="W3658">
            <v>19058648</v>
          </cell>
        </row>
        <row r="3659">
          <cell r="W3659">
            <v>55624660</v>
          </cell>
        </row>
        <row r="3660">
          <cell r="W3660">
            <v>18680562</v>
          </cell>
        </row>
        <row r="3662">
          <cell r="W3662">
            <v>19409395</v>
          </cell>
        </row>
        <row r="3663">
          <cell r="W3663">
            <v>34619741</v>
          </cell>
        </row>
        <row r="3664">
          <cell r="W3664">
            <v>17910450</v>
          </cell>
        </row>
        <row r="3666">
          <cell r="W3666">
            <v>0</v>
          </cell>
        </row>
        <row r="3667">
          <cell r="W3667">
            <v>4786</v>
          </cell>
        </row>
        <row r="3668">
          <cell r="W3668">
            <v>0</v>
          </cell>
        </row>
        <row r="3674">
          <cell r="AE3674">
            <v>34825481</v>
          </cell>
          <cell r="AF3674">
            <v>22762361</v>
          </cell>
          <cell r="AG3674">
            <v>3026750</v>
          </cell>
          <cell r="AH3674">
            <v>60614592</v>
          </cell>
        </row>
        <row r="3675">
          <cell r="W3675">
            <v>11466995</v>
          </cell>
        </row>
        <row r="3676">
          <cell r="W3676">
            <v>9568619</v>
          </cell>
        </row>
        <row r="3677">
          <cell r="W3677">
            <v>843162</v>
          </cell>
        </row>
        <row r="3679">
          <cell r="W3679">
            <v>21515887</v>
          </cell>
        </row>
        <row r="3680">
          <cell r="W3680">
            <v>10657985</v>
          </cell>
        </row>
        <row r="3681">
          <cell r="W3681">
            <v>2287524</v>
          </cell>
        </row>
        <row r="3683">
          <cell r="W3683">
            <v>834</v>
          </cell>
        </row>
        <row r="3684">
          <cell r="W3684">
            <v>4137479</v>
          </cell>
        </row>
        <row r="3685">
          <cell r="W3685">
            <v>136107</v>
          </cell>
        </row>
        <row r="3691">
          <cell r="AE3691">
            <v>5763817</v>
          </cell>
          <cell r="AF3691">
            <v>1644301</v>
          </cell>
          <cell r="AG3691">
            <v>830275</v>
          </cell>
          <cell r="AH3691">
            <v>8238393</v>
          </cell>
        </row>
        <row r="3692">
          <cell r="W3692">
            <v>1827633</v>
          </cell>
        </row>
        <row r="3693">
          <cell r="W3693">
            <v>822996</v>
          </cell>
        </row>
        <row r="3694">
          <cell r="W3694">
            <v>944211</v>
          </cell>
        </row>
        <row r="3696">
          <cell r="W3696">
            <v>2817408</v>
          </cell>
        </row>
        <row r="3697">
          <cell r="W3697">
            <v>1175937</v>
          </cell>
        </row>
        <row r="3698">
          <cell r="W3698">
            <v>367263</v>
          </cell>
        </row>
        <row r="3700">
          <cell r="W3700">
            <v>0</v>
          </cell>
        </row>
        <row r="3701">
          <cell r="W3701">
            <v>275926</v>
          </cell>
        </row>
        <row r="3702">
          <cell r="W3702">
            <v>7019</v>
          </cell>
        </row>
        <row r="3708">
          <cell r="AE3708">
            <v>164565721</v>
          </cell>
          <cell r="AF3708">
            <v>57886828</v>
          </cell>
          <cell r="AG3708">
            <v>11708678</v>
          </cell>
        </row>
        <row r="3709">
          <cell r="W3709">
            <v>32353276</v>
          </cell>
        </row>
        <row r="3710">
          <cell r="W3710">
            <v>66016275</v>
          </cell>
        </row>
        <row r="3711">
          <cell r="W3711">
            <v>20467935</v>
          </cell>
        </row>
        <row r="3712">
          <cell r="AE3712">
            <v>83340093</v>
          </cell>
          <cell r="AF3712">
            <v>31547111</v>
          </cell>
          <cell r="AG3712">
            <v>3950282</v>
          </cell>
          <cell r="AH3712">
            <v>118837486</v>
          </cell>
        </row>
        <row r="3713">
          <cell r="W3713">
            <v>43742690</v>
          </cell>
        </row>
        <row r="3714">
          <cell r="W3714">
            <v>46453663</v>
          </cell>
        </row>
        <row r="3715">
          <cell r="W3715">
            <v>20565237</v>
          </cell>
        </row>
        <row r="3716">
          <cell r="AE3716">
            <v>80446976</v>
          </cell>
          <cell r="AF3716">
            <v>22666994</v>
          </cell>
          <cell r="AG3716">
            <v>7647620</v>
          </cell>
          <cell r="AH3716">
            <v>110761590</v>
          </cell>
        </row>
        <row r="3717">
          <cell r="W3717">
            <v>834</v>
          </cell>
        </row>
        <row r="3718">
          <cell r="W3718">
            <v>4418191</v>
          </cell>
        </row>
        <row r="3719">
          <cell r="W3719">
            <v>143126</v>
          </cell>
        </row>
        <row r="3720">
          <cell r="AE3720">
            <v>778652</v>
          </cell>
          <cell r="AF3720">
            <v>3672723</v>
          </cell>
          <cell r="AG3720">
            <v>110776</v>
          </cell>
          <cell r="AH3720">
            <v>4562151</v>
          </cell>
        </row>
        <row r="3721">
          <cell r="W3721">
            <v>76096800</v>
          </cell>
          <cell r="AE3721">
            <v>54688489</v>
          </cell>
          <cell r="AF3721">
            <v>17747251</v>
          </cell>
          <cell r="AG3721">
            <v>3661060</v>
          </cell>
          <cell r="AH3721">
            <v>76096800</v>
          </cell>
        </row>
        <row r="3722">
          <cell r="W3722">
            <v>116888129</v>
          </cell>
          <cell r="AE3722">
            <v>82637074</v>
          </cell>
          <cell r="AF3722">
            <v>29885787</v>
          </cell>
          <cell r="AG3722">
            <v>4365268</v>
          </cell>
          <cell r="AH3722">
            <v>116888129</v>
          </cell>
        </row>
        <row r="3723">
          <cell r="W3723">
            <v>41176298</v>
          </cell>
          <cell r="AE3723">
            <v>27240158</v>
          </cell>
          <cell r="AF3723">
            <v>10253790</v>
          </cell>
          <cell r="AG3723">
            <v>3682350</v>
          </cell>
          <cell r="AH3723">
            <v>41176298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apital Adequacy"/>
      <sheetName val="Assets quality"/>
      <sheetName val="Connected lending"/>
      <sheetName val="Banking participation"/>
      <sheetName val="Interest rate spreads"/>
      <sheetName val="Market risk"/>
      <sheetName val="Liquidity"/>
      <sheetName val="Profitability"/>
    </sheetNames>
    <sheetDataSet>
      <sheetData sheetId="0"/>
      <sheetData sheetId="1">
        <row r="31">
          <cell r="M31">
            <v>9.5226912113758111E-2</v>
          </cell>
        </row>
      </sheetData>
      <sheetData sheetId="2"/>
      <sheetData sheetId="3"/>
      <sheetData sheetId="4"/>
      <sheetData sheetId="5"/>
      <sheetData sheetId="6"/>
      <sheetData sheetId="7"/>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Големи"/>
      <sheetName val="Средни"/>
      <sheetName val="Мали"/>
      <sheetName val="Proverka"/>
      <sheetName val="ВКУПНО "/>
    </sheetNames>
    <sheetDataSet>
      <sheetData sheetId="0"/>
      <sheetData sheetId="1"/>
      <sheetData sheetId="2"/>
      <sheetData sheetId="3"/>
      <sheetData sheetId="4">
        <row r="13">
          <cell r="AF13">
            <v>0.17913372804551317</v>
          </cell>
          <cell r="AH13">
            <v>0.19899143677796144</v>
          </cell>
          <cell r="AJ13">
            <v>0.10340566644109131</v>
          </cell>
          <cell r="AL13">
            <v>0.90020822476594364</v>
          </cell>
        </row>
        <row r="22">
          <cell r="AF22">
            <v>8.1514809055778237E-2</v>
          </cell>
          <cell r="AH22">
            <v>0.1175965627530854</v>
          </cell>
          <cell r="AJ22">
            <v>4.6087621201940064E-2</v>
          </cell>
          <cell r="AL22">
            <v>0.69317339850258097</v>
          </cell>
        </row>
        <row r="23">
          <cell r="AF23">
            <v>8.1285229210429369E-2</v>
          </cell>
          <cell r="AH23">
            <v>8.9629085526602037E-2</v>
          </cell>
          <cell r="AJ23">
            <v>4.9370074404450431E-2</v>
          </cell>
          <cell r="AL23">
            <v>0.90690682307925363</v>
          </cell>
        </row>
        <row r="24">
          <cell r="AF24">
            <v>7.4364208710509278E-2</v>
          </cell>
          <cell r="AH24">
            <v>9.9300946236629897E-2</v>
          </cell>
          <cell r="AJ24">
            <v>4.1784651523152007E-2</v>
          </cell>
          <cell r="AL24">
            <v>0.7488771409418653</v>
          </cell>
        </row>
        <row r="25">
          <cell r="AF25">
            <v>0.24746265686957264</v>
          </cell>
          <cell r="AH25">
            <v>0.31070138286835036</v>
          </cell>
          <cell r="AJ25">
            <v>0.23702107701709754</v>
          </cell>
          <cell r="AL25">
            <v>0.79646461365904797</v>
          </cell>
        </row>
        <row r="28">
          <cell r="AF28">
            <v>0.1675793838729123</v>
          </cell>
          <cell r="AH28">
            <v>0.18052576225569084</v>
          </cell>
          <cell r="AJ28">
            <v>8.1988263399180555E-2</v>
          </cell>
          <cell r="AL28">
            <v>0.92828514766528614</v>
          </cell>
        </row>
        <row r="40">
          <cell r="AH40">
            <v>9.1170252014218051E-2</v>
          </cell>
        </row>
        <row r="51">
          <cell r="AF51">
            <v>0.10714877526247464</v>
          </cell>
          <cell r="AH51">
            <v>0.13008584878832072</v>
          </cell>
          <cell r="AJ51">
            <v>7.2012633161119333E-2</v>
          </cell>
          <cell r="AL51">
            <v>0.82367741195916</v>
          </cell>
        </row>
        <row r="52">
          <cell r="AF52">
            <v>6.4572958749649481E-2</v>
          </cell>
        </row>
        <row r="55">
          <cell r="AF55">
            <v>0.15192858528230932</v>
          </cell>
          <cell r="AJ55">
            <v>0.11908812493129034</v>
          </cell>
          <cell r="AL55">
            <v>0.83375974200762504</v>
          </cell>
        </row>
        <row r="57">
          <cell r="AF57">
            <v>0.10501099744642564</v>
          </cell>
        </row>
        <row r="59">
          <cell r="AF59">
            <v>3.3023336831018602E-2</v>
          </cell>
          <cell r="AH59">
            <v>3.9174850108245327E-2</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heet1"/>
    </sheetNames>
    <sheetDataSet>
      <sheetData sheetId="0">
        <row r="59">
          <cell r="AD59">
            <v>4.3389044268665945E-2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IV297"/>
  <sheetViews>
    <sheetView workbookViewId="0">
      <selection activeCell="M2" sqref="M2"/>
    </sheetView>
  </sheetViews>
  <sheetFormatPr defaultColWidth="2.42578125" defaultRowHeight="12.75"/>
  <cols>
    <col min="1" max="1" width="0.140625" style="664" customWidth="1"/>
    <col min="2" max="2" width="1.42578125" style="665" customWidth="1"/>
    <col min="3" max="3" width="2.140625" style="665" customWidth="1"/>
    <col min="4" max="4" width="2.42578125" style="665" customWidth="1"/>
    <col min="5" max="5" width="60.140625" style="665" customWidth="1"/>
    <col min="6" max="6" width="13.140625" style="666" customWidth="1"/>
    <col min="7" max="7" width="12.5703125" style="666" customWidth="1"/>
    <col min="8" max="8" width="11.140625" style="666" customWidth="1"/>
    <col min="9" max="9" width="11.85546875" style="666" customWidth="1"/>
    <col min="10" max="10" width="11.5703125" style="666" customWidth="1"/>
    <col min="11" max="11" width="12" style="666" customWidth="1"/>
    <col min="12" max="12" width="10.5703125" style="666" customWidth="1"/>
    <col min="13" max="13" width="12.140625" style="666" customWidth="1"/>
    <col min="14" max="36" width="9.140625" style="666" customWidth="1"/>
    <col min="37" max="252" width="9.140625" style="665" customWidth="1"/>
    <col min="253" max="253" width="0.140625" style="665" customWidth="1"/>
    <col min="254" max="254" width="1.42578125" style="665" customWidth="1"/>
    <col min="255" max="255" width="2.140625" style="665" customWidth="1"/>
    <col min="256" max="16384" width="2.42578125" style="665"/>
  </cols>
  <sheetData>
    <row r="1" spans="1:256">
      <c r="I1" s="755"/>
    </row>
    <row r="2" spans="1:256">
      <c r="M2" s="668" t="s">
        <v>1005</v>
      </c>
    </row>
    <row r="3" spans="1:256">
      <c r="B3" s="1316" t="s">
        <v>353</v>
      </c>
      <c r="C3" s="1316"/>
      <c r="D3" s="1316"/>
      <c r="E3" s="1316"/>
      <c r="F3" s="1316"/>
      <c r="G3" s="1316"/>
      <c r="H3" s="1316"/>
      <c r="I3" s="1316"/>
      <c r="J3" s="1316"/>
      <c r="K3" s="1316"/>
      <c r="L3" s="1316"/>
      <c r="M3" s="1316"/>
    </row>
    <row r="4" spans="1:256" ht="13.5" thickBot="1">
      <c r="F4" s="665"/>
      <c r="G4" s="665"/>
      <c r="H4" s="1317"/>
      <c r="I4" s="1317"/>
      <c r="L4" s="1318" t="s">
        <v>1</v>
      </c>
      <c r="M4" s="1318"/>
    </row>
    <row r="5" spans="1:256" ht="13.5" thickBot="1">
      <c r="A5" s="18"/>
      <c r="B5" s="1319" t="s">
        <v>354</v>
      </c>
      <c r="C5" s="1319"/>
      <c r="D5" s="1319"/>
      <c r="E5" s="1320"/>
      <c r="F5" s="1323">
        <v>40543</v>
      </c>
      <c r="G5" s="1324"/>
      <c r="H5" s="1324"/>
      <c r="I5" s="1325"/>
      <c r="J5" s="1326">
        <v>40908</v>
      </c>
      <c r="K5" s="1324"/>
      <c r="L5" s="1324"/>
      <c r="M5" s="1325"/>
    </row>
    <row r="6" spans="1:256" ht="39" thickBot="1">
      <c r="A6" s="671"/>
      <c r="B6" s="1321"/>
      <c r="C6" s="1321"/>
      <c r="D6" s="1321"/>
      <c r="E6" s="1322"/>
      <c r="F6" s="673" t="s">
        <v>228</v>
      </c>
      <c r="G6" s="674" t="s">
        <v>229</v>
      </c>
      <c r="H6" s="675" t="s">
        <v>230</v>
      </c>
      <c r="I6" s="18" t="s">
        <v>63</v>
      </c>
      <c r="J6" s="674" t="s">
        <v>228</v>
      </c>
      <c r="K6" s="674" t="s">
        <v>229</v>
      </c>
      <c r="L6" s="675" t="s">
        <v>230</v>
      </c>
      <c r="M6" s="18" t="s">
        <v>63</v>
      </c>
    </row>
    <row r="7" spans="1:256" ht="13.5" thickBot="1">
      <c r="A7" s="732"/>
      <c r="B7" s="1313" t="s">
        <v>355</v>
      </c>
      <c r="C7" s="1314"/>
      <c r="D7" s="1314"/>
      <c r="E7" s="1315"/>
      <c r="F7" s="677">
        <v>23721.077000000001</v>
      </c>
      <c r="G7" s="678">
        <v>9727.0299899999864</v>
      </c>
      <c r="H7" s="679">
        <v>1225.598</v>
      </c>
      <c r="I7" s="700">
        <v>34673.704989999984</v>
      </c>
      <c r="J7" s="678">
        <v>25367.105</v>
      </c>
      <c r="K7" s="678">
        <v>10534.152</v>
      </c>
      <c r="L7" s="679">
        <v>2325.6689999999999</v>
      </c>
      <c r="M7" s="700">
        <v>38226.925999999999</v>
      </c>
      <c r="N7" s="667"/>
      <c r="O7" s="667"/>
      <c r="P7" s="667"/>
      <c r="Q7" s="667"/>
      <c r="R7" s="667"/>
      <c r="S7" s="667"/>
      <c r="T7" s="667"/>
      <c r="U7" s="667"/>
      <c r="V7" s="667"/>
      <c r="W7" s="667"/>
      <c r="X7" s="667"/>
      <c r="Y7" s="667"/>
      <c r="Z7" s="667"/>
      <c r="AA7" s="667"/>
      <c r="AB7" s="667"/>
      <c r="AC7" s="667"/>
      <c r="AD7" s="667"/>
      <c r="AE7" s="667"/>
      <c r="AF7" s="667"/>
      <c r="AG7" s="667"/>
      <c r="AH7" s="667"/>
      <c r="AI7" s="667"/>
      <c r="AJ7" s="667"/>
      <c r="AK7" s="756"/>
      <c r="AL7" s="756"/>
      <c r="AM7" s="756"/>
      <c r="AN7" s="756"/>
      <c r="AO7" s="756"/>
      <c r="AP7" s="756"/>
      <c r="AQ7" s="756"/>
      <c r="AR7" s="756"/>
      <c r="AS7" s="756"/>
      <c r="AT7" s="756"/>
      <c r="AU7" s="756"/>
      <c r="AV7" s="756"/>
      <c r="AW7" s="756"/>
      <c r="AX7" s="756"/>
      <c r="AY7" s="756"/>
      <c r="AZ7" s="756"/>
      <c r="BA7" s="756"/>
      <c r="BB7" s="756"/>
      <c r="BC7" s="756"/>
      <c r="BD7" s="756"/>
      <c r="BE7" s="756"/>
      <c r="BF7" s="756"/>
      <c r="BG7" s="756"/>
      <c r="BH7" s="756"/>
      <c r="BI7" s="756"/>
      <c r="BJ7" s="756"/>
      <c r="BK7" s="756"/>
      <c r="BL7" s="756"/>
      <c r="BM7" s="756"/>
      <c r="BN7" s="756"/>
      <c r="BO7" s="756"/>
      <c r="BP7" s="756"/>
      <c r="BQ7" s="756"/>
      <c r="BR7" s="756"/>
      <c r="BS7" s="756"/>
      <c r="BT7" s="756"/>
      <c r="BU7" s="756"/>
      <c r="BV7" s="756"/>
      <c r="BW7" s="756"/>
      <c r="BX7" s="756"/>
      <c r="BY7" s="756"/>
      <c r="BZ7" s="756"/>
      <c r="CA7" s="756"/>
      <c r="CB7" s="756"/>
      <c r="CC7" s="756"/>
      <c r="CD7" s="756"/>
      <c r="CE7" s="756"/>
      <c r="CF7" s="756"/>
      <c r="CG7" s="756"/>
      <c r="CH7" s="756"/>
      <c r="CI7" s="756"/>
      <c r="CJ7" s="756"/>
      <c r="CK7" s="756"/>
      <c r="CL7" s="756"/>
      <c r="CM7" s="756"/>
      <c r="CN7" s="756"/>
      <c r="CO7" s="756"/>
      <c r="CP7" s="756"/>
      <c r="CQ7" s="756"/>
      <c r="CR7" s="756"/>
      <c r="CS7" s="756"/>
      <c r="CT7" s="756"/>
      <c r="CU7" s="756"/>
      <c r="CV7" s="756"/>
      <c r="CW7" s="756"/>
      <c r="CX7" s="756"/>
      <c r="CY7" s="756"/>
      <c r="CZ7" s="756"/>
      <c r="DA7" s="756"/>
      <c r="DB7" s="756"/>
      <c r="DC7" s="756"/>
      <c r="DD7" s="756"/>
      <c r="DE7" s="756"/>
      <c r="DF7" s="756"/>
      <c r="DG7" s="756"/>
      <c r="DH7" s="756"/>
      <c r="DI7" s="756"/>
      <c r="DJ7" s="756"/>
      <c r="DK7" s="756"/>
      <c r="DL7" s="756"/>
      <c r="DM7" s="756"/>
      <c r="DN7" s="756"/>
      <c r="DO7" s="756"/>
      <c r="DP7" s="756"/>
      <c r="DQ7" s="756"/>
      <c r="DR7" s="756"/>
      <c r="DS7" s="756"/>
      <c r="DT7" s="756"/>
      <c r="DU7" s="756"/>
      <c r="DV7" s="756"/>
      <c r="DW7" s="756"/>
      <c r="DX7" s="756"/>
      <c r="DY7" s="756"/>
      <c r="DZ7" s="756"/>
      <c r="EA7" s="756"/>
      <c r="EB7" s="756"/>
      <c r="EC7" s="756"/>
      <c r="ED7" s="756"/>
      <c r="EE7" s="756"/>
      <c r="EF7" s="756"/>
      <c r="EG7" s="756"/>
      <c r="EH7" s="756"/>
      <c r="EI7" s="756"/>
      <c r="EJ7" s="756"/>
      <c r="EK7" s="756"/>
      <c r="EL7" s="756"/>
      <c r="EM7" s="756"/>
      <c r="EN7" s="756"/>
      <c r="EO7" s="756"/>
      <c r="EP7" s="756"/>
      <c r="EQ7" s="756"/>
      <c r="ER7" s="756"/>
      <c r="ES7" s="756"/>
      <c r="ET7" s="756"/>
      <c r="EU7" s="756"/>
      <c r="EV7" s="756"/>
      <c r="EW7" s="756"/>
      <c r="EX7" s="756"/>
      <c r="EY7" s="756"/>
      <c r="EZ7" s="756"/>
      <c r="FA7" s="756"/>
      <c r="FB7" s="756"/>
      <c r="FC7" s="756"/>
      <c r="FD7" s="756"/>
      <c r="FE7" s="756"/>
      <c r="FF7" s="756"/>
      <c r="FG7" s="756"/>
      <c r="FH7" s="756"/>
      <c r="FI7" s="756"/>
      <c r="FJ7" s="756"/>
      <c r="FK7" s="756"/>
      <c r="FL7" s="756"/>
      <c r="FM7" s="756"/>
      <c r="FN7" s="756"/>
      <c r="FO7" s="756"/>
      <c r="FP7" s="756"/>
      <c r="FQ7" s="756"/>
      <c r="FR7" s="756"/>
      <c r="FS7" s="756"/>
      <c r="FT7" s="756"/>
      <c r="FU7" s="756"/>
      <c r="FV7" s="756"/>
      <c r="FW7" s="756"/>
      <c r="FX7" s="756"/>
      <c r="FY7" s="756"/>
      <c r="FZ7" s="756"/>
      <c r="GA7" s="756"/>
      <c r="GB7" s="756"/>
      <c r="GC7" s="756"/>
      <c r="GD7" s="756"/>
      <c r="GE7" s="756"/>
      <c r="GF7" s="756"/>
      <c r="GG7" s="756"/>
      <c r="GH7" s="756"/>
      <c r="GI7" s="756"/>
      <c r="GJ7" s="756"/>
      <c r="GK7" s="756"/>
      <c r="GL7" s="756"/>
      <c r="GM7" s="756"/>
      <c r="GN7" s="756"/>
      <c r="GO7" s="756"/>
      <c r="GP7" s="756"/>
      <c r="GQ7" s="756"/>
      <c r="GR7" s="756"/>
      <c r="GS7" s="756"/>
      <c r="GT7" s="756"/>
      <c r="GU7" s="756"/>
      <c r="GV7" s="756"/>
      <c r="GW7" s="756"/>
      <c r="GX7" s="756"/>
      <c r="GY7" s="756"/>
      <c r="GZ7" s="756"/>
      <c r="HA7" s="756"/>
      <c r="HB7" s="756"/>
      <c r="HC7" s="756"/>
      <c r="HD7" s="756"/>
      <c r="HE7" s="756"/>
      <c r="HF7" s="756"/>
      <c r="HG7" s="756"/>
      <c r="HH7" s="756"/>
      <c r="HI7" s="756"/>
      <c r="HJ7" s="756"/>
      <c r="HK7" s="756"/>
      <c r="HL7" s="756"/>
      <c r="HM7" s="756"/>
      <c r="HN7" s="756"/>
      <c r="HO7" s="756"/>
      <c r="HP7" s="756"/>
      <c r="HQ7" s="756"/>
      <c r="HR7" s="756"/>
      <c r="HS7" s="756"/>
      <c r="HT7" s="756"/>
      <c r="HU7" s="756"/>
      <c r="HV7" s="756"/>
      <c r="HW7" s="756"/>
      <c r="HX7" s="756"/>
      <c r="HY7" s="756"/>
      <c r="HZ7" s="756"/>
      <c r="IA7" s="756"/>
      <c r="IB7" s="756"/>
      <c r="IC7" s="756"/>
      <c r="ID7" s="756"/>
      <c r="IE7" s="756"/>
      <c r="IF7" s="756"/>
      <c r="IG7" s="756"/>
      <c r="IH7" s="756"/>
      <c r="II7" s="756"/>
      <c r="IJ7" s="756"/>
      <c r="IK7" s="756"/>
      <c r="IL7" s="756"/>
      <c r="IM7" s="756"/>
      <c r="IN7" s="756"/>
      <c r="IO7" s="756"/>
      <c r="IP7" s="756"/>
      <c r="IQ7" s="756"/>
      <c r="IR7" s="756"/>
      <c r="IS7" s="756"/>
      <c r="IT7" s="756"/>
      <c r="IU7" s="756"/>
      <c r="IV7" s="756"/>
    </row>
    <row r="8" spans="1:256">
      <c r="A8" s="733"/>
      <c r="B8" s="1296" t="s">
        <v>356</v>
      </c>
      <c r="C8" s="1297"/>
      <c r="D8" s="1297"/>
      <c r="E8" s="1298"/>
      <c r="F8" s="686">
        <v>12597.641</v>
      </c>
      <c r="G8" s="687">
        <v>4974.3055799999875</v>
      </c>
      <c r="H8" s="688">
        <v>927.30700000000002</v>
      </c>
      <c r="I8" s="714">
        <v>18499.253579999986</v>
      </c>
      <c r="J8" s="687">
        <v>12822.397999999999</v>
      </c>
      <c r="K8" s="687">
        <v>5503.1260000000002</v>
      </c>
      <c r="L8" s="688">
        <v>1611.5119999999999</v>
      </c>
      <c r="M8" s="714">
        <v>19937.036</v>
      </c>
    </row>
    <row r="9" spans="1:256">
      <c r="A9" s="733"/>
      <c r="B9" s="1241" t="s">
        <v>357</v>
      </c>
      <c r="C9" s="1242"/>
      <c r="D9" s="1242"/>
      <c r="E9" s="1243"/>
      <c r="F9" s="690">
        <v>2081.2890000000002</v>
      </c>
      <c r="G9" s="691">
        <v>792.37888999999961</v>
      </c>
      <c r="H9" s="692">
        <v>111.973</v>
      </c>
      <c r="I9" s="707">
        <v>2985.6408899999997</v>
      </c>
      <c r="J9" s="691">
        <v>3224.5709999999999</v>
      </c>
      <c r="K9" s="691">
        <v>733.74400000000003</v>
      </c>
      <c r="L9" s="692">
        <v>178.608</v>
      </c>
      <c r="M9" s="707">
        <v>4136.9229999999998</v>
      </c>
    </row>
    <row r="10" spans="1:256">
      <c r="A10" s="733"/>
      <c r="B10" s="1241" t="s">
        <v>358</v>
      </c>
      <c r="C10" s="1242"/>
      <c r="D10" s="1242"/>
      <c r="E10" s="1243"/>
      <c r="F10" s="690">
        <v>0.19900000000000001</v>
      </c>
      <c r="G10" s="691">
        <v>0.51366999999999996</v>
      </c>
      <c r="H10" s="692">
        <v>0</v>
      </c>
      <c r="I10" s="707">
        <v>0.71266999999999991</v>
      </c>
      <c r="J10" s="691">
        <v>0.2</v>
      </c>
      <c r="K10" s="691">
        <v>0.33200000000000002</v>
      </c>
      <c r="L10" s="692">
        <v>3.5999999999999997E-2</v>
      </c>
      <c r="M10" s="707">
        <v>0.56799999999999995</v>
      </c>
    </row>
    <row r="11" spans="1:256">
      <c r="A11" s="733"/>
      <c r="B11" s="1241" t="s">
        <v>359</v>
      </c>
      <c r="C11" s="1242"/>
      <c r="D11" s="1242"/>
      <c r="E11" s="1243"/>
      <c r="F11" s="690">
        <v>6.7720000000000002</v>
      </c>
      <c r="G11" s="691">
        <v>10.37374</v>
      </c>
      <c r="H11" s="692">
        <v>0.65100000000000002</v>
      </c>
      <c r="I11" s="707">
        <v>17.796739999999996</v>
      </c>
      <c r="J11" s="691">
        <v>6.7380000000000004</v>
      </c>
      <c r="K11" s="691">
        <v>14.355</v>
      </c>
      <c r="L11" s="692">
        <v>1.0449999999999999</v>
      </c>
      <c r="M11" s="707">
        <v>22.138000000000002</v>
      </c>
    </row>
    <row r="12" spans="1:256" ht="13.5" thickBot="1">
      <c r="A12" s="757"/>
      <c r="B12" s="1256" t="s">
        <v>360</v>
      </c>
      <c r="C12" s="1257"/>
      <c r="D12" s="1257"/>
      <c r="E12" s="1258"/>
      <c r="F12" s="742">
        <v>9035.1759999999995</v>
      </c>
      <c r="G12" s="743">
        <v>3949.45811</v>
      </c>
      <c r="H12" s="758">
        <v>185.667</v>
      </c>
      <c r="I12" s="713">
        <v>13170.301109999999</v>
      </c>
      <c r="J12" s="743">
        <v>9313.1980000000003</v>
      </c>
      <c r="K12" s="743">
        <v>4282.5950000000003</v>
      </c>
      <c r="L12" s="758">
        <v>534.46799999999996</v>
      </c>
      <c r="M12" s="713">
        <v>14130.261</v>
      </c>
    </row>
    <row r="13" spans="1:256" ht="13.5" thickBot="1">
      <c r="A13" s="759"/>
      <c r="B13" s="1247" t="s">
        <v>361</v>
      </c>
      <c r="C13" s="1248"/>
      <c r="D13" s="1248"/>
      <c r="E13" s="1249"/>
      <c r="F13" s="760">
        <v>445.964</v>
      </c>
      <c r="G13" s="761">
        <v>184.08500000000001</v>
      </c>
      <c r="H13" s="762">
        <v>0</v>
      </c>
      <c r="I13" s="731">
        <v>630.04899999999998</v>
      </c>
      <c r="J13" s="761">
        <v>165.749</v>
      </c>
      <c r="K13" s="761">
        <v>178.69900000000001</v>
      </c>
      <c r="L13" s="762">
        <v>0</v>
      </c>
      <c r="M13" s="731">
        <v>344.44799999999998</v>
      </c>
      <c r="N13" s="667"/>
      <c r="O13" s="667"/>
      <c r="P13" s="667"/>
      <c r="Q13" s="667"/>
      <c r="R13" s="667"/>
      <c r="S13" s="667"/>
      <c r="T13" s="667"/>
      <c r="U13" s="667"/>
      <c r="V13" s="667"/>
      <c r="W13" s="667"/>
      <c r="X13" s="667"/>
      <c r="Y13" s="667"/>
      <c r="Z13" s="667"/>
      <c r="AA13" s="667"/>
      <c r="AB13" s="667"/>
      <c r="AC13" s="667"/>
      <c r="AD13" s="667"/>
      <c r="AE13" s="667"/>
      <c r="AF13" s="667"/>
      <c r="AG13" s="667"/>
      <c r="AH13" s="667"/>
      <c r="AI13" s="667"/>
      <c r="AJ13" s="667"/>
      <c r="AK13" s="756"/>
      <c r="AL13" s="756"/>
      <c r="AM13" s="756"/>
      <c r="AN13" s="756"/>
      <c r="AO13" s="756"/>
      <c r="AP13" s="756"/>
      <c r="AQ13" s="756"/>
      <c r="AR13" s="756"/>
      <c r="AS13" s="756"/>
      <c r="AT13" s="756"/>
      <c r="AU13" s="756"/>
      <c r="AV13" s="756"/>
      <c r="AW13" s="756"/>
      <c r="AX13" s="756"/>
      <c r="AY13" s="756"/>
      <c r="AZ13" s="756"/>
      <c r="BA13" s="756"/>
      <c r="BB13" s="756"/>
      <c r="BC13" s="756"/>
      <c r="BD13" s="756"/>
      <c r="BE13" s="756"/>
      <c r="BF13" s="756"/>
      <c r="BG13" s="756"/>
      <c r="BH13" s="756"/>
      <c r="BI13" s="756"/>
      <c r="BJ13" s="756"/>
      <c r="BK13" s="756"/>
      <c r="BL13" s="756"/>
      <c r="BM13" s="756"/>
      <c r="BN13" s="756"/>
      <c r="BO13" s="756"/>
      <c r="BP13" s="756"/>
      <c r="BQ13" s="756"/>
      <c r="BR13" s="756"/>
      <c r="BS13" s="756"/>
      <c r="BT13" s="756"/>
      <c r="BU13" s="756"/>
      <c r="BV13" s="756"/>
      <c r="BW13" s="756"/>
      <c r="BX13" s="756"/>
      <c r="BY13" s="756"/>
      <c r="BZ13" s="756"/>
      <c r="CA13" s="756"/>
      <c r="CB13" s="756"/>
      <c r="CC13" s="756"/>
      <c r="CD13" s="756"/>
      <c r="CE13" s="756"/>
      <c r="CF13" s="756"/>
      <c r="CG13" s="756"/>
      <c r="CH13" s="756"/>
      <c r="CI13" s="756"/>
      <c r="CJ13" s="756"/>
      <c r="CK13" s="756"/>
      <c r="CL13" s="756"/>
      <c r="CM13" s="756"/>
      <c r="CN13" s="756"/>
      <c r="CO13" s="756"/>
      <c r="CP13" s="756"/>
      <c r="CQ13" s="756"/>
      <c r="CR13" s="756"/>
      <c r="CS13" s="756"/>
      <c r="CT13" s="756"/>
      <c r="CU13" s="756"/>
      <c r="CV13" s="756"/>
      <c r="CW13" s="756"/>
      <c r="CX13" s="756"/>
      <c r="CY13" s="756"/>
      <c r="CZ13" s="756"/>
      <c r="DA13" s="756"/>
      <c r="DB13" s="756"/>
      <c r="DC13" s="756"/>
      <c r="DD13" s="756"/>
      <c r="DE13" s="756"/>
      <c r="DF13" s="756"/>
      <c r="DG13" s="756"/>
      <c r="DH13" s="756"/>
      <c r="DI13" s="756"/>
      <c r="DJ13" s="756"/>
      <c r="DK13" s="756"/>
      <c r="DL13" s="756"/>
      <c r="DM13" s="756"/>
      <c r="DN13" s="756"/>
      <c r="DO13" s="756"/>
      <c r="DP13" s="756"/>
      <c r="DQ13" s="756"/>
      <c r="DR13" s="756"/>
      <c r="DS13" s="756"/>
      <c r="DT13" s="756"/>
      <c r="DU13" s="756"/>
      <c r="DV13" s="756"/>
      <c r="DW13" s="756"/>
      <c r="DX13" s="756"/>
      <c r="DY13" s="756"/>
      <c r="DZ13" s="756"/>
      <c r="EA13" s="756"/>
      <c r="EB13" s="756"/>
      <c r="EC13" s="756"/>
      <c r="ED13" s="756"/>
      <c r="EE13" s="756"/>
      <c r="EF13" s="756"/>
      <c r="EG13" s="756"/>
      <c r="EH13" s="756"/>
      <c r="EI13" s="756"/>
      <c r="EJ13" s="756"/>
      <c r="EK13" s="756"/>
      <c r="EL13" s="756"/>
      <c r="EM13" s="756"/>
      <c r="EN13" s="756"/>
      <c r="EO13" s="756"/>
      <c r="EP13" s="756"/>
      <c r="EQ13" s="756"/>
      <c r="ER13" s="756"/>
      <c r="ES13" s="756"/>
      <c r="ET13" s="756"/>
      <c r="EU13" s="756"/>
      <c r="EV13" s="756"/>
      <c r="EW13" s="756"/>
      <c r="EX13" s="756"/>
      <c r="EY13" s="756"/>
      <c r="EZ13" s="756"/>
      <c r="FA13" s="756"/>
      <c r="FB13" s="756"/>
      <c r="FC13" s="756"/>
      <c r="FD13" s="756"/>
      <c r="FE13" s="756"/>
      <c r="FF13" s="756"/>
      <c r="FG13" s="756"/>
      <c r="FH13" s="756"/>
      <c r="FI13" s="756"/>
      <c r="FJ13" s="756"/>
      <c r="FK13" s="756"/>
      <c r="FL13" s="756"/>
      <c r="FM13" s="756"/>
      <c r="FN13" s="756"/>
      <c r="FO13" s="756"/>
      <c r="FP13" s="756"/>
      <c r="FQ13" s="756"/>
      <c r="FR13" s="756"/>
      <c r="FS13" s="756"/>
      <c r="FT13" s="756"/>
      <c r="FU13" s="756"/>
      <c r="FV13" s="756"/>
      <c r="FW13" s="756"/>
      <c r="FX13" s="756"/>
      <c r="FY13" s="756"/>
      <c r="FZ13" s="756"/>
      <c r="GA13" s="756"/>
      <c r="GB13" s="756"/>
      <c r="GC13" s="756"/>
      <c r="GD13" s="756"/>
      <c r="GE13" s="756"/>
      <c r="GF13" s="756"/>
      <c r="GG13" s="756"/>
      <c r="GH13" s="756"/>
      <c r="GI13" s="756"/>
      <c r="GJ13" s="756"/>
      <c r="GK13" s="756"/>
      <c r="GL13" s="756"/>
      <c r="GM13" s="756"/>
      <c r="GN13" s="756"/>
      <c r="GO13" s="756"/>
      <c r="GP13" s="756"/>
      <c r="GQ13" s="756"/>
      <c r="GR13" s="756"/>
      <c r="GS13" s="756"/>
      <c r="GT13" s="756"/>
      <c r="GU13" s="756"/>
      <c r="GV13" s="756"/>
      <c r="GW13" s="756"/>
      <c r="GX13" s="756"/>
      <c r="GY13" s="756"/>
      <c r="GZ13" s="756"/>
      <c r="HA13" s="756"/>
      <c r="HB13" s="756"/>
      <c r="HC13" s="756"/>
      <c r="HD13" s="756"/>
      <c r="HE13" s="756"/>
      <c r="HF13" s="756"/>
      <c r="HG13" s="756"/>
      <c r="HH13" s="756"/>
      <c r="HI13" s="756"/>
      <c r="HJ13" s="756"/>
      <c r="HK13" s="756"/>
      <c r="HL13" s="756"/>
      <c r="HM13" s="756"/>
      <c r="HN13" s="756"/>
      <c r="HO13" s="756"/>
      <c r="HP13" s="756"/>
      <c r="HQ13" s="756"/>
      <c r="HR13" s="756"/>
      <c r="HS13" s="756"/>
      <c r="HT13" s="756"/>
      <c r="HU13" s="756"/>
      <c r="HV13" s="756"/>
      <c r="HW13" s="756"/>
      <c r="HX13" s="756"/>
      <c r="HY13" s="756"/>
      <c r="HZ13" s="756"/>
      <c r="IA13" s="756"/>
      <c r="IB13" s="756"/>
      <c r="IC13" s="756"/>
      <c r="ID13" s="756"/>
      <c r="IE13" s="756"/>
      <c r="IF13" s="756"/>
      <c r="IG13" s="756"/>
      <c r="IH13" s="756"/>
      <c r="II13" s="756"/>
      <c r="IJ13" s="756"/>
      <c r="IK13" s="756"/>
      <c r="IL13" s="756"/>
      <c r="IM13" s="756"/>
      <c r="IN13" s="756"/>
      <c r="IO13" s="756"/>
      <c r="IP13" s="756"/>
      <c r="IQ13" s="756"/>
      <c r="IR13" s="756"/>
      <c r="IS13" s="756"/>
      <c r="IT13" s="756"/>
      <c r="IU13" s="756"/>
      <c r="IV13" s="756"/>
    </row>
    <row r="14" spans="1:256" ht="27" customHeight="1">
      <c r="A14" s="733"/>
      <c r="B14" s="1271" t="s">
        <v>362</v>
      </c>
      <c r="C14" s="1272"/>
      <c r="D14" s="1272"/>
      <c r="E14" s="1273"/>
      <c r="F14" s="686">
        <v>121.51900000000001</v>
      </c>
      <c r="G14" s="687">
        <v>8.4589999999999996</v>
      </c>
      <c r="H14" s="688">
        <v>0</v>
      </c>
      <c r="I14" s="714">
        <v>129.97800000000001</v>
      </c>
      <c r="J14" s="687">
        <v>24.297000000000001</v>
      </c>
      <c r="K14" s="687">
        <v>7.5460000000000003</v>
      </c>
      <c r="L14" s="688">
        <v>0</v>
      </c>
      <c r="M14" s="714">
        <v>31.843</v>
      </c>
    </row>
    <row r="15" spans="1:256" ht="27" customHeight="1">
      <c r="A15" s="733"/>
      <c r="B15" s="1241" t="s">
        <v>363</v>
      </c>
      <c r="C15" s="1242"/>
      <c r="D15" s="1242"/>
      <c r="E15" s="1243"/>
      <c r="F15" s="690">
        <v>78.27</v>
      </c>
      <c r="G15" s="691">
        <v>175.626</v>
      </c>
      <c r="H15" s="692">
        <v>0</v>
      </c>
      <c r="I15" s="707">
        <v>253.89599999999999</v>
      </c>
      <c r="J15" s="691">
        <v>110.355</v>
      </c>
      <c r="K15" s="691">
        <v>171.15299999999999</v>
      </c>
      <c r="L15" s="692">
        <v>0</v>
      </c>
      <c r="M15" s="707">
        <v>281.50799999999998</v>
      </c>
    </row>
    <row r="16" spans="1:256" ht="27.75" customHeight="1" thickBot="1">
      <c r="A16" s="733"/>
      <c r="B16" s="1256" t="s">
        <v>364</v>
      </c>
      <c r="C16" s="1257"/>
      <c r="D16" s="1257"/>
      <c r="E16" s="1258"/>
      <c r="F16" s="742">
        <v>246.17500000000001</v>
      </c>
      <c r="G16" s="743">
        <v>0</v>
      </c>
      <c r="H16" s="758">
        <v>0</v>
      </c>
      <c r="I16" s="713">
        <v>246.17500000000001</v>
      </c>
      <c r="J16" s="743">
        <v>31.097000000000001</v>
      </c>
      <c r="K16" s="743">
        <v>0</v>
      </c>
      <c r="L16" s="758">
        <v>0</v>
      </c>
      <c r="M16" s="713">
        <v>31.097000000000001</v>
      </c>
    </row>
    <row r="17" spans="1:256" ht="13.5" thickBot="1">
      <c r="A17" s="759"/>
      <c r="B17" s="1216" t="s">
        <v>365</v>
      </c>
      <c r="C17" s="1217"/>
      <c r="D17" s="1217"/>
      <c r="E17" s="1270"/>
      <c r="F17" s="760">
        <v>2.5960000000000001</v>
      </c>
      <c r="G17" s="761">
        <v>0</v>
      </c>
      <c r="H17" s="762">
        <v>0</v>
      </c>
      <c r="I17" s="731">
        <v>2.5960000000000001</v>
      </c>
      <c r="J17" s="761">
        <v>0</v>
      </c>
      <c r="K17" s="761">
        <v>3.0089999999999999</v>
      </c>
      <c r="L17" s="762">
        <v>0</v>
      </c>
      <c r="M17" s="731">
        <v>3.0089999999999999</v>
      </c>
      <c r="N17" s="667"/>
      <c r="O17" s="667"/>
      <c r="P17" s="667"/>
      <c r="Q17" s="667"/>
      <c r="R17" s="667"/>
      <c r="S17" s="667"/>
      <c r="T17" s="667"/>
      <c r="U17" s="667"/>
      <c r="V17" s="667"/>
      <c r="W17" s="667"/>
      <c r="X17" s="667"/>
      <c r="Y17" s="667"/>
      <c r="Z17" s="667"/>
      <c r="AA17" s="667"/>
      <c r="AB17" s="667"/>
      <c r="AC17" s="667"/>
      <c r="AD17" s="667"/>
      <c r="AE17" s="667"/>
      <c r="AF17" s="667"/>
      <c r="AG17" s="667"/>
      <c r="AH17" s="667"/>
      <c r="AI17" s="667"/>
      <c r="AJ17" s="667"/>
      <c r="AK17" s="756"/>
      <c r="AL17" s="756"/>
      <c r="AM17" s="756"/>
      <c r="AN17" s="756"/>
      <c r="AO17" s="756"/>
      <c r="AP17" s="756"/>
      <c r="AQ17" s="756"/>
      <c r="AR17" s="756"/>
      <c r="AS17" s="756"/>
      <c r="AT17" s="756"/>
      <c r="AU17" s="756"/>
      <c r="AV17" s="756"/>
      <c r="AW17" s="756"/>
      <c r="AX17" s="756"/>
      <c r="AY17" s="756"/>
      <c r="AZ17" s="756"/>
      <c r="BA17" s="756"/>
      <c r="BB17" s="756"/>
      <c r="BC17" s="756"/>
      <c r="BD17" s="756"/>
      <c r="BE17" s="756"/>
      <c r="BF17" s="756"/>
      <c r="BG17" s="756"/>
      <c r="BH17" s="756"/>
      <c r="BI17" s="756"/>
      <c r="BJ17" s="756"/>
      <c r="BK17" s="756"/>
      <c r="BL17" s="756"/>
      <c r="BM17" s="756"/>
      <c r="BN17" s="756"/>
      <c r="BO17" s="756"/>
      <c r="BP17" s="756"/>
      <c r="BQ17" s="756"/>
      <c r="BR17" s="756"/>
      <c r="BS17" s="756"/>
      <c r="BT17" s="756"/>
      <c r="BU17" s="756"/>
      <c r="BV17" s="756"/>
      <c r="BW17" s="756"/>
      <c r="BX17" s="756"/>
      <c r="BY17" s="756"/>
      <c r="BZ17" s="756"/>
      <c r="CA17" s="756"/>
      <c r="CB17" s="756"/>
      <c r="CC17" s="756"/>
      <c r="CD17" s="756"/>
      <c r="CE17" s="756"/>
      <c r="CF17" s="756"/>
      <c r="CG17" s="756"/>
      <c r="CH17" s="756"/>
      <c r="CI17" s="756"/>
      <c r="CJ17" s="756"/>
      <c r="CK17" s="756"/>
      <c r="CL17" s="756"/>
      <c r="CM17" s="756"/>
      <c r="CN17" s="756"/>
      <c r="CO17" s="756"/>
      <c r="CP17" s="756"/>
      <c r="CQ17" s="756"/>
      <c r="CR17" s="756"/>
      <c r="CS17" s="756"/>
      <c r="CT17" s="756"/>
      <c r="CU17" s="756"/>
      <c r="CV17" s="756"/>
      <c r="CW17" s="756"/>
      <c r="CX17" s="756"/>
      <c r="CY17" s="756"/>
      <c r="CZ17" s="756"/>
      <c r="DA17" s="756"/>
      <c r="DB17" s="756"/>
      <c r="DC17" s="756"/>
      <c r="DD17" s="756"/>
      <c r="DE17" s="756"/>
      <c r="DF17" s="756"/>
      <c r="DG17" s="756"/>
      <c r="DH17" s="756"/>
      <c r="DI17" s="756"/>
      <c r="DJ17" s="756"/>
      <c r="DK17" s="756"/>
      <c r="DL17" s="756"/>
      <c r="DM17" s="756"/>
      <c r="DN17" s="756"/>
      <c r="DO17" s="756"/>
      <c r="DP17" s="756"/>
      <c r="DQ17" s="756"/>
      <c r="DR17" s="756"/>
      <c r="DS17" s="756"/>
      <c r="DT17" s="756"/>
      <c r="DU17" s="756"/>
      <c r="DV17" s="756"/>
      <c r="DW17" s="756"/>
      <c r="DX17" s="756"/>
      <c r="DY17" s="756"/>
      <c r="DZ17" s="756"/>
      <c r="EA17" s="756"/>
      <c r="EB17" s="756"/>
      <c r="EC17" s="756"/>
      <c r="ED17" s="756"/>
      <c r="EE17" s="756"/>
      <c r="EF17" s="756"/>
      <c r="EG17" s="756"/>
      <c r="EH17" s="756"/>
      <c r="EI17" s="756"/>
      <c r="EJ17" s="756"/>
      <c r="EK17" s="756"/>
      <c r="EL17" s="756"/>
      <c r="EM17" s="756"/>
      <c r="EN17" s="756"/>
      <c r="EO17" s="756"/>
      <c r="EP17" s="756"/>
      <c r="EQ17" s="756"/>
      <c r="ER17" s="756"/>
      <c r="ES17" s="756"/>
      <c r="ET17" s="756"/>
      <c r="EU17" s="756"/>
      <c r="EV17" s="756"/>
      <c r="EW17" s="756"/>
      <c r="EX17" s="756"/>
      <c r="EY17" s="756"/>
      <c r="EZ17" s="756"/>
      <c r="FA17" s="756"/>
      <c r="FB17" s="756"/>
      <c r="FC17" s="756"/>
      <c r="FD17" s="756"/>
      <c r="FE17" s="756"/>
      <c r="FF17" s="756"/>
      <c r="FG17" s="756"/>
      <c r="FH17" s="756"/>
      <c r="FI17" s="756"/>
      <c r="FJ17" s="756"/>
      <c r="FK17" s="756"/>
      <c r="FL17" s="756"/>
      <c r="FM17" s="756"/>
      <c r="FN17" s="756"/>
      <c r="FO17" s="756"/>
      <c r="FP17" s="756"/>
      <c r="FQ17" s="756"/>
      <c r="FR17" s="756"/>
      <c r="FS17" s="756"/>
      <c r="FT17" s="756"/>
      <c r="FU17" s="756"/>
      <c r="FV17" s="756"/>
      <c r="FW17" s="756"/>
      <c r="FX17" s="756"/>
      <c r="FY17" s="756"/>
      <c r="FZ17" s="756"/>
      <c r="GA17" s="756"/>
      <c r="GB17" s="756"/>
      <c r="GC17" s="756"/>
      <c r="GD17" s="756"/>
      <c r="GE17" s="756"/>
      <c r="GF17" s="756"/>
      <c r="GG17" s="756"/>
      <c r="GH17" s="756"/>
      <c r="GI17" s="756"/>
      <c r="GJ17" s="756"/>
      <c r="GK17" s="756"/>
      <c r="GL17" s="756"/>
      <c r="GM17" s="756"/>
      <c r="GN17" s="756"/>
      <c r="GO17" s="756"/>
      <c r="GP17" s="756"/>
      <c r="GQ17" s="756"/>
      <c r="GR17" s="756"/>
      <c r="GS17" s="756"/>
      <c r="GT17" s="756"/>
      <c r="GU17" s="756"/>
      <c r="GV17" s="756"/>
      <c r="GW17" s="756"/>
      <c r="GX17" s="756"/>
      <c r="GY17" s="756"/>
      <c r="GZ17" s="756"/>
      <c r="HA17" s="756"/>
      <c r="HB17" s="756"/>
      <c r="HC17" s="756"/>
      <c r="HD17" s="756"/>
      <c r="HE17" s="756"/>
      <c r="HF17" s="756"/>
      <c r="HG17" s="756"/>
      <c r="HH17" s="756"/>
      <c r="HI17" s="756"/>
      <c r="HJ17" s="756"/>
      <c r="HK17" s="756"/>
      <c r="HL17" s="756"/>
      <c r="HM17" s="756"/>
      <c r="HN17" s="756"/>
      <c r="HO17" s="756"/>
      <c r="HP17" s="756"/>
      <c r="HQ17" s="756"/>
      <c r="HR17" s="756"/>
      <c r="HS17" s="756"/>
      <c r="HT17" s="756"/>
      <c r="HU17" s="756"/>
      <c r="HV17" s="756"/>
      <c r="HW17" s="756"/>
      <c r="HX17" s="756"/>
      <c r="HY17" s="756"/>
      <c r="HZ17" s="756"/>
      <c r="IA17" s="756"/>
      <c r="IB17" s="756"/>
      <c r="IC17" s="756"/>
      <c r="ID17" s="756"/>
      <c r="IE17" s="756"/>
      <c r="IF17" s="756"/>
      <c r="IG17" s="756"/>
      <c r="IH17" s="756"/>
      <c r="II17" s="756"/>
      <c r="IJ17" s="756"/>
      <c r="IK17" s="756"/>
      <c r="IL17" s="756"/>
      <c r="IM17" s="756"/>
      <c r="IN17" s="756"/>
      <c r="IO17" s="756"/>
      <c r="IP17" s="756"/>
      <c r="IQ17" s="756"/>
      <c r="IR17" s="756"/>
      <c r="IS17" s="756"/>
      <c r="IT17" s="756"/>
      <c r="IU17" s="756"/>
      <c r="IV17" s="756"/>
    </row>
    <row r="18" spans="1:256" ht="13.5" thickBot="1">
      <c r="A18" s="682"/>
      <c r="B18" s="1310" t="s">
        <v>989</v>
      </c>
      <c r="C18" s="1311"/>
      <c r="D18" s="1311"/>
      <c r="E18" s="1312"/>
      <c r="F18" s="763">
        <v>2.5960000000000001</v>
      </c>
      <c r="G18" s="764">
        <v>0</v>
      </c>
      <c r="H18" s="752">
        <v>0</v>
      </c>
      <c r="I18" s="700">
        <v>2.5960000000000001</v>
      </c>
      <c r="J18" s="763">
        <v>0</v>
      </c>
      <c r="K18" s="764">
        <v>3.0089999999999999</v>
      </c>
      <c r="L18" s="752">
        <v>0</v>
      </c>
      <c r="M18" s="700">
        <v>3.0089999999999999</v>
      </c>
    </row>
    <row r="19" spans="1:256" ht="13.5" thickBot="1">
      <c r="A19" s="765"/>
      <c r="B19" s="1247" t="s">
        <v>366</v>
      </c>
      <c r="C19" s="1248"/>
      <c r="D19" s="1248"/>
      <c r="E19" s="1249"/>
      <c r="F19" s="760">
        <v>0</v>
      </c>
      <c r="G19" s="761">
        <v>0</v>
      </c>
      <c r="H19" s="762">
        <v>0</v>
      </c>
      <c r="I19" s="731">
        <v>0</v>
      </c>
      <c r="J19" s="760">
        <v>0</v>
      </c>
      <c r="K19" s="761">
        <v>0</v>
      </c>
      <c r="L19" s="762">
        <v>0</v>
      </c>
      <c r="M19" s="731">
        <v>0</v>
      </c>
      <c r="N19" s="667"/>
      <c r="O19" s="667"/>
      <c r="P19" s="667"/>
      <c r="Q19" s="667"/>
      <c r="R19" s="667"/>
      <c r="S19" s="667"/>
      <c r="T19" s="667"/>
      <c r="U19" s="667"/>
      <c r="V19" s="667"/>
      <c r="W19" s="667"/>
      <c r="X19" s="667"/>
      <c r="Y19" s="667"/>
      <c r="Z19" s="667"/>
      <c r="AA19" s="667"/>
      <c r="AB19" s="667"/>
      <c r="AC19" s="667"/>
      <c r="AD19" s="667"/>
      <c r="AE19" s="667"/>
      <c r="AF19" s="667"/>
      <c r="AG19" s="667"/>
      <c r="AH19" s="667"/>
      <c r="AI19" s="667"/>
      <c r="AJ19" s="667"/>
      <c r="AK19" s="756"/>
      <c r="AL19" s="756"/>
      <c r="AM19" s="756"/>
      <c r="AN19" s="756"/>
      <c r="AO19" s="756"/>
      <c r="AP19" s="756"/>
      <c r="AQ19" s="756"/>
      <c r="AR19" s="756"/>
      <c r="AS19" s="756"/>
      <c r="AT19" s="756"/>
      <c r="AU19" s="756"/>
      <c r="AV19" s="756"/>
      <c r="AW19" s="756"/>
      <c r="AX19" s="756"/>
      <c r="AY19" s="756"/>
      <c r="AZ19" s="756"/>
      <c r="BA19" s="756"/>
      <c r="BB19" s="756"/>
      <c r="BC19" s="756"/>
      <c r="BD19" s="756"/>
      <c r="BE19" s="756"/>
      <c r="BF19" s="756"/>
      <c r="BG19" s="756"/>
      <c r="BH19" s="756"/>
      <c r="BI19" s="756"/>
      <c r="BJ19" s="756"/>
      <c r="BK19" s="756"/>
      <c r="BL19" s="756"/>
      <c r="BM19" s="756"/>
      <c r="BN19" s="756"/>
      <c r="BO19" s="756"/>
      <c r="BP19" s="756"/>
      <c r="BQ19" s="756"/>
      <c r="BR19" s="756"/>
      <c r="BS19" s="756"/>
      <c r="BT19" s="756"/>
      <c r="BU19" s="756"/>
      <c r="BV19" s="756"/>
      <c r="BW19" s="756"/>
      <c r="BX19" s="756"/>
      <c r="BY19" s="756"/>
      <c r="BZ19" s="756"/>
      <c r="CA19" s="756"/>
      <c r="CB19" s="756"/>
      <c r="CC19" s="756"/>
      <c r="CD19" s="756"/>
      <c r="CE19" s="756"/>
      <c r="CF19" s="756"/>
      <c r="CG19" s="756"/>
      <c r="CH19" s="756"/>
      <c r="CI19" s="756"/>
      <c r="CJ19" s="756"/>
      <c r="CK19" s="756"/>
      <c r="CL19" s="756"/>
      <c r="CM19" s="756"/>
      <c r="CN19" s="756"/>
      <c r="CO19" s="756"/>
      <c r="CP19" s="756"/>
      <c r="CQ19" s="756"/>
      <c r="CR19" s="756"/>
      <c r="CS19" s="756"/>
      <c r="CT19" s="756"/>
      <c r="CU19" s="756"/>
      <c r="CV19" s="756"/>
      <c r="CW19" s="756"/>
      <c r="CX19" s="756"/>
      <c r="CY19" s="756"/>
      <c r="CZ19" s="756"/>
      <c r="DA19" s="756"/>
      <c r="DB19" s="756"/>
      <c r="DC19" s="756"/>
      <c r="DD19" s="756"/>
      <c r="DE19" s="756"/>
      <c r="DF19" s="756"/>
      <c r="DG19" s="756"/>
      <c r="DH19" s="756"/>
      <c r="DI19" s="756"/>
      <c r="DJ19" s="756"/>
      <c r="DK19" s="756"/>
      <c r="DL19" s="756"/>
      <c r="DM19" s="756"/>
      <c r="DN19" s="756"/>
      <c r="DO19" s="756"/>
      <c r="DP19" s="756"/>
      <c r="DQ19" s="756"/>
      <c r="DR19" s="756"/>
      <c r="DS19" s="756"/>
      <c r="DT19" s="756"/>
      <c r="DU19" s="756"/>
      <c r="DV19" s="756"/>
      <c r="DW19" s="756"/>
      <c r="DX19" s="756"/>
      <c r="DY19" s="756"/>
      <c r="DZ19" s="756"/>
      <c r="EA19" s="756"/>
      <c r="EB19" s="756"/>
      <c r="EC19" s="756"/>
      <c r="ED19" s="756"/>
      <c r="EE19" s="756"/>
      <c r="EF19" s="756"/>
      <c r="EG19" s="756"/>
      <c r="EH19" s="756"/>
      <c r="EI19" s="756"/>
      <c r="EJ19" s="756"/>
      <c r="EK19" s="756"/>
      <c r="EL19" s="756"/>
      <c r="EM19" s="756"/>
      <c r="EN19" s="756"/>
      <c r="EO19" s="756"/>
      <c r="EP19" s="756"/>
      <c r="EQ19" s="756"/>
      <c r="ER19" s="756"/>
      <c r="ES19" s="756"/>
      <c r="ET19" s="756"/>
      <c r="EU19" s="756"/>
      <c r="EV19" s="756"/>
      <c r="EW19" s="756"/>
      <c r="EX19" s="756"/>
      <c r="EY19" s="756"/>
      <c r="EZ19" s="756"/>
      <c r="FA19" s="756"/>
      <c r="FB19" s="756"/>
      <c r="FC19" s="756"/>
      <c r="FD19" s="756"/>
      <c r="FE19" s="756"/>
      <c r="FF19" s="756"/>
      <c r="FG19" s="756"/>
      <c r="FH19" s="756"/>
      <c r="FI19" s="756"/>
      <c r="FJ19" s="756"/>
      <c r="FK19" s="756"/>
      <c r="FL19" s="756"/>
      <c r="FM19" s="756"/>
      <c r="FN19" s="756"/>
      <c r="FO19" s="756"/>
      <c r="FP19" s="756"/>
      <c r="FQ19" s="756"/>
      <c r="FR19" s="756"/>
      <c r="FS19" s="756"/>
      <c r="FT19" s="756"/>
      <c r="FU19" s="756"/>
      <c r="FV19" s="756"/>
      <c r="FW19" s="756"/>
      <c r="FX19" s="756"/>
      <c r="FY19" s="756"/>
      <c r="FZ19" s="756"/>
      <c r="GA19" s="756"/>
      <c r="GB19" s="756"/>
      <c r="GC19" s="756"/>
      <c r="GD19" s="756"/>
      <c r="GE19" s="756"/>
      <c r="GF19" s="756"/>
      <c r="GG19" s="756"/>
      <c r="GH19" s="756"/>
      <c r="GI19" s="756"/>
      <c r="GJ19" s="756"/>
      <c r="GK19" s="756"/>
      <c r="GL19" s="756"/>
      <c r="GM19" s="756"/>
      <c r="GN19" s="756"/>
      <c r="GO19" s="756"/>
      <c r="GP19" s="756"/>
      <c r="GQ19" s="756"/>
      <c r="GR19" s="756"/>
      <c r="GS19" s="756"/>
      <c r="GT19" s="756"/>
      <c r="GU19" s="756"/>
      <c r="GV19" s="756"/>
      <c r="GW19" s="756"/>
      <c r="GX19" s="756"/>
      <c r="GY19" s="756"/>
      <c r="GZ19" s="756"/>
      <c r="HA19" s="756"/>
      <c r="HB19" s="756"/>
      <c r="HC19" s="756"/>
      <c r="HD19" s="756"/>
      <c r="HE19" s="756"/>
      <c r="HF19" s="756"/>
      <c r="HG19" s="756"/>
      <c r="HH19" s="756"/>
      <c r="HI19" s="756"/>
      <c r="HJ19" s="756"/>
      <c r="HK19" s="756"/>
      <c r="HL19" s="756"/>
      <c r="HM19" s="756"/>
      <c r="HN19" s="756"/>
      <c r="HO19" s="756"/>
      <c r="HP19" s="756"/>
      <c r="HQ19" s="756"/>
      <c r="HR19" s="756"/>
      <c r="HS19" s="756"/>
      <c r="HT19" s="756"/>
      <c r="HU19" s="756"/>
      <c r="HV19" s="756"/>
      <c r="HW19" s="756"/>
      <c r="HX19" s="756"/>
      <c r="HY19" s="756"/>
      <c r="HZ19" s="756"/>
      <c r="IA19" s="756"/>
      <c r="IB19" s="756"/>
      <c r="IC19" s="756"/>
      <c r="ID19" s="756"/>
      <c r="IE19" s="756"/>
      <c r="IF19" s="756"/>
      <c r="IG19" s="756"/>
      <c r="IH19" s="756"/>
      <c r="II19" s="756"/>
      <c r="IJ19" s="756"/>
      <c r="IK19" s="756"/>
      <c r="IL19" s="756"/>
      <c r="IM19" s="756"/>
      <c r="IN19" s="756"/>
      <c r="IO19" s="756"/>
      <c r="IP19" s="756"/>
      <c r="IQ19" s="756"/>
      <c r="IR19" s="756"/>
      <c r="IS19" s="756"/>
      <c r="IT19" s="756"/>
      <c r="IU19" s="756"/>
      <c r="IV19" s="756"/>
    </row>
    <row r="20" spans="1:256" ht="25.5" hidden="1">
      <c r="A20" s="733" t="s">
        <v>367</v>
      </c>
      <c r="B20" s="1296" t="s">
        <v>368</v>
      </c>
      <c r="C20" s="1297"/>
      <c r="D20" s="1297"/>
      <c r="E20" s="1298"/>
      <c r="F20" s="686">
        <v>0</v>
      </c>
      <c r="G20" s="687">
        <v>0</v>
      </c>
      <c r="H20" s="688">
        <v>0</v>
      </c>
      <c r="I20" s="714">
        <v>0</v>
      </c>
      <c r="J20" s="687">
        <v>0</v>
      </c>
      <c r="K20" s="687">
        <v>0</v>
      </c>
      <c r="L20" s="688">
        <v>0</v>
      </c>
      <c r="M20" s="714">
        <v>0</v>
      </c>
    </row>
    <row r="21" spans="1:256" ht="25.5" hidden="1">
      <c r="A21" s="733" t="s">
        <v>369</v>
      </c>
      <c r="B21" s="1253" t="s">
        <v>370</v>
      </c>
      <c r="C21" s="1254"/>
      <c r="D21" s="1254"/>
      <c r="E21" s="1255"/>
      <c r="F21" s="690">
        <v>0</v>
      </c>
      <c r="G21" s="691">
        <v>0</v>
      </c>
      <c r="H21" s="692">
        <v>0</v>
      </c>
      <c r="I21" s="707">
        <v>0</v>
      </c>
      <c r="J21" s="691">
        <v>0</v>
      </c>
      <c r="K21" s="691">
        <v>0</v>
      </c>
      <c r="L21" s="692">
        <v>0</v>
      </c>
      <c r="M21" s="707">
        <v>0</v>
      </c>
    </row>
    <row r="22" spans="1:256" ht="25.5" hidden="1">
      <c r="A22" s="733" t="s">
        <v>371</v>
      </c>
      <c r="B22" s="1253" t="s">
        <v>372</v>
      </c>
      <c r="C22" s="1254"/>
      <c r="D22" s="1254"/>
      <c r="E22" s="1255"/>
      <c r="F22" s="690">
        <v>0</v>
      </c>
      <c r="G22" s="691">
        <v>0</v>
      </c>
      <c r="H22" s="692">
        <v>0</v>
      </c>
      <c r="I22" s="707">
        <v>0</v>
      </c>
      <c r="J22" s="691">
        <v>0</v>
      </c>
      <c r="K22" s="691">
        <v>0</v>
      </c>
      <c r="L22" s="692">
        <v>0</v>
      </c>
      <c r="M22" s="707">
        <v>0</v>
      </c>
    </row>
    <row r="23" spans="1:256" ht="25.5" hidden="1">
      <c r="A23" s="733" t="s">
        <v>373</v>
      </c>
      <c r="B23" s="1253" t="s">
        <v>374</v>
      </c>
      <c r="C23" s="1254"/>
      <c r="D23" s="1254"/>
      <c r="E23" s="1255"/>
      <c r="F23" s="690">
        <v>0</v>
      </c>
      <c r="G23" s="691">
        <v>0</v>
      </c>
      <c r="H23" s="692">
        <v>0</v>
      </c>
      <c r="I23" s="707">
        <v>0</v>
      </c>
      <c r="J23" s="691">
        <v>0</v>
      </c>
      <c r="K23" s="691">
        <v>0</v>
      </c>
      <c r="L23" s="692">
        <v>0</v>
      </c>
      <c r="M23" s="707">
        <v>0</v>
      </c>
    </row>
    <row r="24" spans="1:256" ht="25.5" hidden="1">
      <c r="A24" s="733" t="s">
        <v>375</v>
      </c>
      <c r="B24" s="1253" t="s">
        <v>376</v>
      </c>
      <c r="C24" s="1254"/>
      <c r="D24" s="1254"/>
      <c r="E24" s="1255"/>
      <c r="F24" s="690">
        <v>0</v>
      </c>
      <c r="G24" s="691">
        <v>0</v>
      </c>
      <c r="H24" s="692">
        <v>0</v>
      </c>
      <c r="I24" s="707">
        <v>0</v>
      </c>
      <c r="J24" s="691">
        <v>0</v>
      </c>
      <c r="K24" s="691">
        <v>0</v>
      </c>
      <c r="L24" s="692">
        <v>0</v>
      </c>
      <c r="M24" s="707">
        <v>0</v>
      </c>
    </row>
    <row r="25" spans="1:256" ht="26.25" hidden="1" thickBot="1">
      <c r="A25" s="733" t="s">
        <v>377</v>
      </c>
      <c r="B25" s="1293" t="s">
        <v>378</v>
      </c>
      <c r="C25" s="1294"/>
      <c r="D25" s="1294"/>
      <c r="E25" s="1295"/>
      <c r="F25" s="690">
        <v>0</v>
      </c>
      <c r="G25" s="691">
        <v>0</v>
      </c>
      <c r="H25" s="692">
        <v>0</v>
      </c>
      <c r="I25" s="707">
        <v>0</v>
      </c>
      <c r="J25" s="691">
        <v>0</v>
      </c>
      <c r="K25" s="691">
        <v>0</v>
      </c>
      <c r="L25" s="692">
        <v>0</v>
      </c>
      <c r="M25" s="707">
        <v>0</v>
      </c>
    </row>
    <row r="26" spans="1:256" ht="30" customHeight="1" thickBot="1">
      <c r="A26" s="759"/>
      <c r="B26" s="1299" t="s">
        <v>379</v>
      </c>
      <c r="C26" s="1300"/>
      <c r="D26" s="1300"/>
      <c r="E26" s="1301"/>
      <c r="F26" s="766">
        <v>0</v>
      </c>
      <c r="G26" s="767">
        <v>0</v>
      </c>
      <c r="H26" s="768">
        <v>0</v>
      </c>
      <c r="I26" s="707">
        <v>0</v>
      </c>
      <c r="J26" s="767">
        <v>0</v>
      </c>
      <c r="K26" s="767">
        <v>0</v>
      </c>
      <c r="L26" s="768">
        <v>0</v>
      </c>
      <c r="M26" s="707">
        <v>0</v>
      </c>
      <c r="N26" s="667"/>
      <c r="O26" s="667"/>
      <c r="P26" s="667"/>
      <c r="Q26" s="667"/>
      <c r="R26" s="667"/>
      <c r="S26" s="667"/>
      <c r="T26" s="667"/>
      <c r="U26" s="667"/>
      <c r="V26" s="667"/>
      <c r="W26" s="667"/>
      <c r="X26" s="667"/>
      <c r="Y26" s="667"/>
      <c r="Z26" s="667"/>
      <c r="AA26" s="667"/>
      <c r="AB26" s="667"/>
      <c r="AC26" s="667"/>
      <c r="AD26" s="667"/>
      <c r="AE26" s="667"/>
      <c r="AF26" s="667"/>
      <c r="AG26" s="667"/>
      <c r="AH26" s="667"/>
      <c r="AI26" s="667"/>
      <c r="AJ26" s="667"/>
      <c r="AK26" s="756"/>
      <c r="AL26" s="756"/>
      <c r="AM26" s="756"/>
      <c r="AN26" s="756"/>
      <c r="AO26" s="756"/>
      <c r="AP26" s="756"/>
      <c r="AQ26" s="756"/>
      <c r="AR26" s="756"/>
      <c r="AS26" s="756"/>
      <c r="AT26" s="756"/>
      <c r="AU26" s="756"/>
      <c r="AV26" s="756"/>
      <c r="AW26" s="756"/>
      <c r="AX26" s="756"/>
      <c r="AY26" s="756"/>
      <c r="AZ26" s="756"/>
      <c r="BA26" s="756"/>
      <c r="BB26" s="756"/>
      <c r="BC26" s="756"/>
      <c r="BD26" s="756"/>
      <c r="BE26" s="756"/>
      <c r="BF26" s="756"/>
      <c r="BG26" s="756"/>
      <c r="BH26" s="756"/>
      <c r="BI26" s="756"/>
      <c r="BJ26" s="756"/>
      <c r="BK26" s="756"/>
      <c r="BL26" s="756"/>
      <c r="BM26" s="756"/>
      <c r="BN26" s="756"/>
      <c r="BO26" s="756"/>
      <c r="BP26" s="756"/>
      <c r="BQ26" s="756"/>
      <c r="BR26" s="756"/>
      <c r="BS26" s="756"/>
      <c r="BT26" s="756"/>
      <c r="BU26" s="756"/>
      <c r="BV26" s="756"/>
      <c r="BW26" s="756"/>
      <c r="BX26" s="756"/>
      <c r="BY26" s="756"/>
      <c r="BZ26" s="756"/>
      <c r="CA26" s="756"/>
      <c r="CB26" s="756"/>
      <c r="CC26" s="756"/>
      <c r="CD26" s="756"/>
      <c r="CE26" s="756"/>
      <c r="CF26" s="756"/>
      <c r="CG26" s="756"/>
      <c r="CH26" s="756"/>
      <c r="CI26" s="756"/>
      <c r="CJ26" s="756"/>
      <c r="CK26" s="756"/>
      <c r="CL26" s="756"/>
      <c r="CM26" s="756"/>
      <c r="CN26" s="756"/>
      <c r="CO26" s="756"/>
      <c r="CP26" s="756"/>
      <c r="CQ26" s="756"/>
      <c r="CR26" s="756"/>
      <c r="CS26" s="756"/>
      <c r="CT26" s="756"/>
      <c r="CU26" s="756"/>
      <c r="CV26" s="756"/>
      <c r="CW26" s="756"/>
      <c r="CX26" s="756"/>
      <c r="CY26" s="756"/>
      <c r="CZ26" s="756"/>
      <c r="DA26" s="756"/>
      <c r="DB26" s="756"/>
      <c r="DC26" s="756"/>
      <c r="DD26" s="756"/>
      <c r="DE26" s="756"/>
      <c r="DF26" s="756"/>
      <c r="DG26" s="756"/>
      <c r="DH26" s="756"/>
      <c r="DI26" s="756"/>
      <c r="DJ26" s="756"/>
      <c r="DK26" s="756"/>
      <c r="DL26" s="756"/>
      <c r="DM26" s="756"/>
      <c r="DN26" s="756"/>
      <c r="DO26" s="756"/>
      <c r="DP26" s="756"/>
      <c r="DQ26" s="756"/>
      <c r="DR26" s="756"/>
      <c r="DS26" s="756"/>
      <c r="DT26" s="756"/>
      <c r="DU26" s="756"/>
      <c r="DV26" s="756"/>
      <c r="DW26" s="756"/>
      <c r="DX26" s="756"/>
      <c r="DY26" s="756"/>
      <c r="DZ26" s="756"/>
      <c r="EA26" s="756"/>
      <c r="EB26" s="756"/>
      <c r="EC26" s="756"/>
      <c r="ED26" s="756"/>
      <c r="EE26" s="756"/>
      <c r="EF26" s="756"/>
      <c r="EG26" s="756"/>
      <c r="EH26" s="756"/>
      <c r="EI26" s="756"/>
      <c r="EJ26" s="756"/>
      <c r="EK26" s="756"/>
      <c r="EL26" s="756"/>
      <c r="EM26" s="756"/>
      <c r="EN26" s="756"/>
      <c r="EO26" s="756"/>
      <c r="EP26" s="756"/>
      <c r="EQ26" s="756"/>
      <c r="ER26" s="756"/>
      <c r="ES26" s="756"/>
      <c r="ET26" s="756"/>
      <c r="EU26" s="756"/>
      <c r="EV26" s="756"/>
      <c r="EW26" s="756"/>
      <c r="EX26" s="756"/>
      <c r="EY26" s="756"/>
      <c r="EZ26" s="756"/>
      <c r="FA26" s="756"/>
      <c r="FB26" s="756"/>
      <c r="FC26" s="756"/>
      <c r="FD26" s="756"/>
      <c r="FE26" s="756"/>
      <c r="FF26" s="756"/>
      <c r="FG26" s="756"/>
      <c r="FH26" s="756"/>
      <c r="FI26" s="756"/>
      <c r="FJ26" s="756"/>
      <c r="FK26" s="756"/>
      <c r="FL26" s="756"/>
      <c r="FM26" s="756"/>
      <c r="FN26" s="756"/>
      <c r="FO26" s="756"/>
      <c r="FP26" s="756"/>
      <c r="FQ26" s="756"/>
      <c r="FR26" s="756"/>
      <c r="FS26" s="756"/>
      <c r="FT26" s="756"/>
      <c r="FU26" s="756"/>
      <c r="FV26" s="756"/>
      <c r="FW26" s="756"/>
      <c r="FX26" s="756"/>
      <c r="FY26" s="756"/>
      <c r="FZ26" s="756"/>
      <c r="GA26" s="756"/>
      <c r="GB26" s="756"/>
      <c r="GC26" s="756"/>
      <c r="GD26" s="756"/>
      <c r="GE26" s="756"/>
      <c r="GF26" s="756"/>
      <c r="GG26" s="756"/>
      <c r="GH26" s="756"/>
      <c r="GI26" s="756"/>
      <c r="GJ26" s="756"/>
      <c r="GK26" s="756"/>
      <c r="GL26" s="756"/>
      <c r="GM26" s="756"/>
      <c r="GN26" s="756"/>
      <c r="GO26" s="756"/>
      <c r="GP26" s="756"/>
      <c r="GQ26" s="756"/>
      <c r="GR26" s="756"/>
      <c r="GS26" s="756"/>
      <c r="GT26" s="756"/>
      <c r="GU26" s="756"/>
      <c r="GV26" s="756"/>
      <c r="GW26" s="756"/>
      <c r="GX26" s="756"/>
      <c r="GY26" s="756"/>
      <c r="GZ26" s="756"/>
      <c r="HA26" s="756"/>
      <c r="HB26" s="756"/>
      <c r="HC26" s="756"/>
      <c r="HD26" s="756"/>
      <c r="HE26" s="756"/>
      <c r="HF26" s="756"/>
      <c r="HG26" s="756"/>
      <c r="HH26" s="756"/>
      <c r="HI26" s="756"/>
      <c r="HJ26" s="756"/>
      <c r="HK26" s="756"/>
      <c r="HL26" s="756"/>
      <c r="HM26" s="756"/>
      <c r="HN26" s="756"/>
      <c r="HO26" s="756"/>
      <c r="HP26" s="756"/>
      <c r="HQ26" s="756"/>
      <c r="HR26" s="756"/>
      <c r="HS26" s="756"/>
      <c r="HT26" s="756"/>
      <c r="HU26" s="756"/>
      <c r="HV26" s="756"/>
      <c r="HW26" s="756"/>
      <c r="HX26" s="756"/>
      <c r="HY26" s="756"/>
      <c r="HZ26" s="756"/>
      <c r="IA26" s="756"/>
      <c r="IB26" s="756"/>
      <c r="IC26" s="756"/>
      <c r="ID26" s="756"/>
      <c r="IE26" s="756"/>
      <c r="IF26" s="756"/>
      <c r="IG26" s="756"/>
      <c r="IH26" s="756"/>
      <c r="II26" s="756"/>
      <c r="IJ26" s="756"/>
      <c r="IK26" s="756"/>
      <c r="IL26" s="756"/>
      <c r="IM26" s="756"/>
      <c r="IN26" s="756"/>
      <c r="IO26" s="756"/>
      <c r="IP26" s="756"/>
      <c r="IQ26" s="756"/>
      <c r="IR26" s="756"/>
      <c r="IS26" s="756"/>
      <c r="IT26" s="756"/>
      <c r="IU26" s="756"/>
      <c r="IV26" s="756"/>
    </row>
    <row r="27" spans="1:256" ht="25.5" hidden="1">
      <c r="A27" s="769" t="s">
        <v>380</v>
      </c>
      <c r="B27" s="1253" t="s">
        <v>381</v>
      </c>
      <c r="C27" s="1254"/>
      <c r="D27" s="1254"/>
      <c r="E27" s="1255"/>
      <c r="F27" s="770">
        <v>0</v>
      </c>
      <c r="G27" s="771">
        <v>0</v>
      </c>
      <c r="H27" s="772">
        <v>0</v>
      </c>
      <c r="I27" s="707">
        <v>0</v>
      </c>
      <c r="J27" s="771">
        <v>0</v>
      </c>
      <c r="K27" s="771">
        <v>0</v>
      </c>
      <c r="L27" s="772">
        <v>0</v>
      </c>
      <c r="M27" s="707">
        <v>0</v>
      </c>
    </row>
    <row r="28" spans="1:256" hidden="1">
      <c r="A28" s="769"/>
      <c r="B28" s="694"/>
      <c r="C28" s="1244" t="s">
        <v>240</v>
      </c>
      <c r="D28" s="1245"/>
      <c r="E28" s="1246"/>
      <c r="F28" s="770">
        <v>0</v>
      </c>
      <c r="G28" s="771">
        <v>0</v>
      </c>
      <c r="H28" s="772">
        <v>0</v>
      </c>
      <c r="I28" s="707">
        <v>0</v>
      </c>
      <c r="J28" s="771">
        <v>0</v>
      </c>
      <c r="K28" s="771">
        <v>0</v>
      </c>
      <c r="L28" s="772">
        <v>0</v>
      </c>
      <c r="M28" s="707">
        <v>0</v>
      </c>
    </row>
    <row r="29" spans="1:256" hidden="1">
      <c r="A29" s="769"/>
      <c r="B29" s="694"/>
      <c r="C29" s="1244" t="s">
        <v>241</v>
      </c>
      <c r="D29" s="1245"/>
      <c r="E29" s="1246"/>
      <c r="F29" s="770">
        <v>0</v>
      </c>
      <c r="G29" s="771">
        <v>0</v>
      </c>
      <c r="H29" s="772">
        <v>0</v>
      </c>
      <c r="I29" s="707">
        <v>0</v>
      </c>
      <c r="J29" s="771">
        <v>0</v>
      </c>
      <c r="K29" s="771">
        <v>0</v>
      </c>
      <c r="L29" s="772">
        <v>0</v>
      </c>
      <c r="M29" s="707">
        <v>0</v>
      </c>
    </row>
    <row r="30" spans="1:256" ht="25.5" hidden="1">
      <c r="A30" s="769" t="s">
        <v>382</v>
      </c>
      <c r="B30" s="1269" t="s">
        <v>383</v>
      </c>
      <c r="C30" s="1245"/>
      <c r="D30" s="1245"/>
      <c r="E30" s="1246"/>
      <c r="F30" s="770">
        <v>0</v>
      </c>
      <c r="G30" s="771">
        <v>0</v>
      </c>
      <c r="H30" s="772">
        <v>0</v>
      </c>
      <c r="I30" s="707">
        <v>0</v>
      </c>
      <c r="J30" s="771">
        <v>0</v>
      </c>
      <c r="K30" s="771">
        <v>0</v>
      </c>
      <c r="L30" s="772">
        <v>0</v>
      </c>
      <c r="M30" s="707">
        <v>0</v>
      </c>
    </row>
    <row r="31" spans="1:256" hidden="1">
      <c r="A31" s="769"/>
      <c r="B31" s="694"/>
      <c r="C31" s="1244" t="s">
        <v>240</v>
      </c>
      <c r="D31" s="1245"/>
      <c r="E31" s="1246"/>
      <c r="F31" s="770">
        <v>0</v>
      </c>
      <c r="G31" s="771">
        <v>0</v>
      </c>
      <c r="H31" s="772">
        <v>0</v>
      </c>
      <c r="I31" s="707">
        <v>0</v>
      </c>
      <c r="J31" s="771">
        <v>0</v>
      </c>
      <c r="K31" s="771">
        <v>0</v>
      </c>
      <c r="L31" s="772">
        <v>0</v>
      </c>
      <c r="M31" s="707">
        <v>0</v>
      </c>
    </row>
    <row r="32" spans="1:256" hidden="1">
      <c r="A32" s="769"/>
      <c r="B32" s="694"/>
      <c r="C32" s="1244" t="s">
        <v>241</v>
      </c>
      <c r="D32" s="1245"/>
      <c r="E32" s="1246"/>
      <c r="F32" s="770">
        <v>0</v>
      </c>
      <c r="G32" s="771">
        <v>0</v>
      </c>
      <c r="H32" s="772">
        <v>0</v>
      </c>
      <c r="I32" s="707">
        <v>0</v>
      </c>
      <c r="J32" s="771">
        <v>0</v>
      </c>
      <c r="K32" s="771">
        <v>0</v>
      </c>
      <c r="L32" s="772">
        <v>0</v>
      </c>
      <c r="M32" s="707">
        <v>0</v>
      </c>
    </row>
    <row r="33" spans="1:256" ht="25.5" hidden="1">
      <c r="A33" s="769" t="s">
        <v>384</v>
      </c>
      <c r="B33" s="694"/>
      <c r="C33" s="1305" t="s">
        <v>385</v>
      </c>
      <c r="D33" s="1305"/>
      <c r="E33" s="1306"/>
      <c r="F33" s="770">
        <v>0</v>
      </c>
      <c r="G33" s="771">
        <v>0</v>
      </c>
      <c r="H33" s="772">
        <v>0</v>
      </c>
      <c r="I33" s="707">
        <v>0</v>
      </c>
      <c r="J33" s="771">
        <v>0</v>
      </c>
      <c r="K33" s="771">
        <v>0</v>
      </c>
      <c r="L33" s="772">
        <v>0</v>
      </c>
      <c r="M33" s="707">
        <v>0</v>
      </c>
    </row>
    <row r="34" spans="1:256" hidden="1">
      <c r="A34" s="769"/>
      <c r="B34" s="694"/>
      <c r="C34" s="1244" t="s">
        <v>240</v>
      </c>
      <c r="D34" s="1245"/>
      <c r="E34" s="1246"/>
      <c r="F34" s="770">
        <v>0</v>
      </c>
      <c r="G34" s="771">
        <v>0</v>
      </c>
      <c r="H34" s="772">
        <v>0</v>
      </c>
      <c r="I34" s="707">
        <v>0</v>
      </c>
      <c r="J34" s="771">
        <v>0</v>
      </c>
      <c r="K34" s="771">
        <v>0</v>
      </c>
      <c r="L34" s="772">
        <v>0</v>
      </c>
      <c r="M34" s="707">
        <v>0</v>
      </c>
    </row>
    <row r="35" spans="1:256" ht="13.5" hidden="1" thickBot="1">
      <c r="A35" s="769"/>
      <c r="B35" s="716"/>
      <c r="C35" s="1307" t="s">
        <v>241</v>
      </c>
      <c r="D35" s="1308"/>
      <c r="E35" s="1309"/>
      <c r="F35" s="773">
        <v>0</v>
      </c>
      <c r="G35" s="774">
        <v>0</v>
      </c>
      <c r="H35" s="775">
        <v>0</v>
      </c>
      <c r="I35" s="696">
        <v>0</v>
      </c>
      <c r="J35" s="774">
        <v>0</v>
      </c>
      <c r="K35" s="774">
        <v>0</v>
      </c>
      <c r="L35" s="775">
        <v>0</v>
      </c>
      <c r="M35" s="696">
        <v>0</v>
      </c>
    </row>
    <row r="36" spans="1:256" ht="12.75" customHeight="1" thickBot="1">
      <c r="A36" s="759"/>
      <c r="B36" s="1247" t="s">
        <v>386</v>
      </c>
      <c r="C36" s="1248"/>
      <c r="D36" s="1248"/>
      <c r="E36" s="1249"/>
      <c r="F36" s="677">
        <v>3896.3719999999998</v>
      </c>
      <c r="G36" s="678">
        <v>2989.913</v>
      </c>
      <c r="H36" s="679">
        <v>2148.2510000000002</v>
      </c>
      <c r="I36" s="700">
        <v>9034.5360000000001</v>
      </c>
      <c r="J36" s="677">
        <v>8520.5159999999996</v>
      </c>
      <c r="K36" s="678">
        <v>4042.0369999999998</v>
      </c>
      <c r="L36" s="679">
        <v>3592.2370000000001</v>
      </c>
      <c r="M36" s="700">
        <v>16154.79</v>
      </c>
      <c r="N36" s="667"/>
      <c r="O36" s="667"/>
      <c r="P36" s="667"/>
      <c r="Q36" s="667"/>
      <c r="R36" s="667"/>
      <c r="S36" s="667"/>
      <c r="T36" s="667"/>
      <c r="U36" s="667"/>
      <c r="V36" s="667"/>
      <c r="W36" s="667"/>
      <c r="X36" s="667"/>
      <c r="Y36" s="667"/>
      <c r="Z36" s="667"/>
      <c r="AA36" s="667"/>
      <c r="AB36" s="667"/>
      <c r="AC36" s="667"/>
      <c r="AD36" s="667"/>
      <c r="AE36" s="667"/>
      <c r="AF36" s="667"/>
      <c r="AG36" s="667"/>
      <c r="AH36" s="667"/>
      <c r="AI36" s="667"/>
      <c r="AJ36" s="667"/>
      <c r="AK36" s="756"/>
      <c r="AL36" s="756"/>
      <c r="AM36" s="756"/>
      <c r="AN36" s="756"/>
      <c r="AO36" s="756"/>
      <c r="AP36" s="756"/>
      <c r="AQ36" s="756"/>
      <c r="AR36" s="756"/>
      <c r="AS36" s="756"/>
      <c r="AT36" s="756"/>
      <c r="AU36" s="756"/>
      <c r="AV36" s="756"/>
      <c r="AW36" s="756"/>
      <c r="AX36" s="756"/>
      <c r="AY36" s="756"/>
      <c r="AZ36" s="756"/>
      <c r="BA36" s="756"/>
      <c r="BB36" s="756"/>
      <c r="BC36" s="756"/>
      <c r="BD36" s="756"/>
      <c r="BE36" s="756"/>
      <c r="BF36" s="756"/>
      <c r="BG36" s="756"/>
      <c r="BH36" s="756"/>
      <c r="BI36" s="756"/>
      <c r="BJ36" s="756"/>
      <c r="BK36" s="756"/>
      <c r="BL36" s="756"/>
      <c r="BM36" s="756"/>
      <c r="BN36" s="756"/>
      <c r="BO36" s="756"/>
      <c r="BP36" s="756"/>
      <c r="BQ36" s="756"/>
      <c r="BR36" s="756"/>
      <c r="BS36" s="756"/>
      <c r="BT36" s="756"/>
      <c r="BU36" s="756"/>
      <c r="BV36" s="756"/>
      <c r="BW36" s="756"/>
      <c r="BX36" s="756"/>
      <c r="BY36" s="756"/>
      <c r="BZ36" s="756"/>
      <c r="CA36" s="756"/>
      <c r="CB36" s="756"/>
      <c r="CC36" s="756"/>
      <c r="CD36" s="756"/>
      <c r="CE36" s="756"/>
      <c r="CF36" s="756"/>
      <c r="CG36" s="756"/>
      <c r="CH36" s="756"/>
      <c r="CI36" s="756"/>
      <c r="CJ36" s="756"/>
      <c r="CK36" s="756"/>
      <c r="CL36" s="756"/>
      <c r="CM36" s="756"/>
      <c r="CN36" s="756"/>
      <c r="CO36" s="756"/>
      <c r="CP36" s="756"/>
      <c r="CQ36" s="756"/>
      <c r="CR36" s="756"/>
      <c r="CS36" s="756"/>
      <c r="CT36" s="756"/>
      <c r="CU36" s="756"/>
      <c r="CV36" s="756"/>
      <c r="CW36" s="756"/>
      <c r="CX36" s="756"/>
      <c r="CY36" s="756"/>
      <c r="CZ36" s="756"/>
      <c r="DA36" s="756"/>
      <c r="DB36" s="756"/>
      <c r="DC36" s="756"/>
      <c r="DD36" s="756"/>
      <c r="DE36" s="756"/>
      <c r="DF36" s="756"/>
      <c r="DG36" s="756"/>
      <c r="DH36" s="756"/>
      <c r="DI36" s="756"/>
      <c r="DJ36" s="756"/>
      <c r="DK36" s="756"/>
      <c r="DL36" s="756"/>
      <c r="DM36" s="756"/>
      <c r="DN36" s="756"/>
      <c r="DO36" s="756"/>
      <c r="DP36" s="756"/>
      <c r="DQ36" s="756"/>
      <c r="DR36" s="756"/>
      <c r="DS36" s="756"/>
      <c r="DT36" s="756"/>
      <c r="DU36" s="756"/>
      <c r="DV36" s="756"/>
      <c r="DW36" s="756"/>
      <c r="DX36" s="756"/>
      <c r="DY36" s="756"/>
      <c r="DZ36" s="756"/>
      <c r="EA36" s="756"/>
      <c r="EB36" s="756"/>
      <c r="EC36" s="756"/>
      <c r="ED36" s="756"/>
      <c r="EE36" s="756"/>
      <c r="EF36" s="756"/>
      <c r="EG36" s="756"/>
      <c r="EH36" s="756"/>
      <c r="EI36" s="756"/>
      <c r="EJ36" s="756"/>
      <c r="EK36" s="756"/>
      <c r="EL36" s="756"/>
      <c r="EM36" s="756"/>
      <c r="EN36" s="756"/>
      <c r="EO36" s="756"/>
      <c r="EP36" s="756"/>
      <c r="EQ36" s="756"/>
      <c r="ER36" s="756"/>
      <c r="ES36" s="756"/>
      <c r="ET36" s="756"/>
      <c r="EU36" s="756"/>
      <c r="EV36" s="756"/>
      <c r="EW36" s="756"/>
      <c r="EX36" s="756"/>
      <c r="EY36" s="756"/>
      <c r="EZ36" s="756"/>
      <c r="FA36" s="756"/>
      <c r="FB36" s="756"/>
      <c r="FC36" s="756"/>
      <c r="FD36" s="756"/>
      <c r="FE36" s="756"/>
      <c r="FF36" s="756"/>
      <c r="FG36" s="756"/>
      <c r="FH36" s="756"/>
      <c r="FI36" s="756"/>
      <c r="FJ36" s="756"/>
      <c r="FK36" s="756"/>
      <c r="FL36" s="756"/>
      <c r="FM36" s="756"/>
      <c r="FN36" s="756"/>
      <c r="FO36" s="756"/>
      <c r="FP36" s="756"/>
      <c r="FQ36" s="756"/>
      <c r="FR36" s="756"/>
      <c r="FS36" s="756"/>
      <c r="FT36" s="756"/>
      <c r="FU36" s="756"/>
      <c r="FV36" s="756"/>
      <c r="FW36" s="756"/>
      <c r="FX36" s="756"/>
      <c r="FY36" s="756"/>
      <c r="FZ36" s="756"/>
      <c r="GA36" s="756"/>
      <c r="GB36" s="756"/>
      <c r="GC36" s="756"/>
      <c r="GD36" s="756"/>
      <c r="GE36" s="756"/>
      <c r="GF36" s="756"/>
      <c r="GG36" s="756"/>
      <c r="GH36" s="756"/>
      <c r="GI36" s="756"/>
      <c r="GJ36" s="756"/>
      <c r="GK36" s="756"/>
      <c r="GL36" s="756"/>
      <c r="GM36" s="756"/>
      <c r="GN36" s="756"/>
      <c r="GO36" s="756"/>
      <c r="GP36" s="756"/>
      <c r="GQ36" s="756"/>
      <c r="GR36" s="756"/>
      <c r="GS36" s="756"/>
      <c r="GT36" s="756"/>
      <c r="GU36" s="756"/>
      <c r="GV36" s="756"/>
      <c r="GW36" s="756"/>
      <c r="GX36" s="756"/>
      <c r="GY36" s="756"/>
      <c r="GZ36" s="756"/>
      <c r="HA36" s="756"/>
      <c r="HB36" s="756"/>
      <c r="HC36" s="756"/>
      <c r="HD36" s="756"/>
      <c r="HE36" s="756"/>
      <c r="HF36" s="756"/>
      <c r="HG36" s="756"/>
      <c r="HH36" s="756"/>
      <c r="HI36" s="756"/>
      <c r="HJ36" s="756"/>
      <c r="HK36" s="756"/>
      <c r="HL36" s="756"/>
      <c r="HM36" s="756"/>
      <c r="HN36" s="756"/>
      <c r="HO36" s="756"/>
      <c r="HP36" s="756"/>
      <c r="HQ36" s="756"/>
      <c r="HR36" s="756"/>
      <c r="HS36" s="756"/>
      <c r="HT36" s="756"/>
      <c r="HU36" s="756"/>
      <c r="HV36" s="756"/>
      <c r="HW36" s="756"/>
      <c r="HX36" s="756"/>
      <c r="HY36" s="756"/>
      <c r="HZ36" s="756"/>
      <c r="IA36" s="756"/>
      <c r="IB36" s="756"/>
      <c r="IC36" s="756"/>
      <c r="ID36" s="756"/>
      <c r="IE36" s="756"/>
      <c r="IF36" s="756"/>
      <c r="IG36" s="756"/>
      <c r="IH36" s="756"/>
      <c r="II36" s="756"/>
      <c r="IJ36" s="756"/>
      <c r="IK36" s="756"/>
      <c r="IL36" s="756"/>
      <c r="IM36" s="756"/>
      <c r="IN36" s="756"/>
      <c r="IO36" s="756"/>
      <c r="IP36" s="756"/>
      <c r="IQ36" s="756"/>
      <c r="IR36" s="756"/>
      <c r="IS36" s="756"/>
      <c r="IT36" s="756"/>
      <c r="IU36" s="756"/>
      <c r="IV36" s="756"/>
    </row>
    <row r="37" spans="1:256" ht="1.5" hidden="1" customHeight="1">
      <c r="A37" s="733"/>
      <c r="B37" s="1262" t="s">
        <v>387</v>
      </c>
      <c r="C37" s="1254"/>
      <c r="D37" s="1254"/>
      <c r="E37" s="1255"/>
      <c r="F37" s="686">
        <v>0</v>
      </c>
      <c r="G37" s="687">
        <v>0</v>
      </c>
      <c r="H37" s="688">
        <v>0</v>
      </c>
      <c r="I37" s="714">
        <v>0</v>
      </c>
      <c r="J37" s="687">
        <v>0</v>
      </c>
      <c r="K37" s="687">
        <v>0</v>
      </c>
      <c r="L37" s="688">
        <v>0</v>
      </c>
      <c r="M37" s="714">
        <v>0</v>
      </c>
    </row>
    <row r="38" spans="1:256" ht="30" customHeight="1">
      <c r="A38" s="733"/>
      <c r="B38" s="1271" t="s">
        <v>388</v>
      </c>
      <c r="C38" s="1272"/>
      <c r="D38" s="1272"/>
      <c r="E38" s="1273"/>
      <c r="F38" s="690">
        <v>0</v>
      </c>
      <c r="G38" s="691">
        <v>49.581000000000003</v>
      </c>
      <c r="H38" s="692">
        <v>147.30699999999999</v>
      </c>
      <c r="I38" s="707">
        <v>196.88800000000001</v>
      </c>
      <c r="J38" s="691">
        <v>1496.587</v>
      </c>
      <c r="K38" s="691">
        <v>49.694000000000003</v>
      </c>
      <c r="L38" s="692">
        <v>1202.202</v>
      </c>
      <c r="M38" s="707">
        <v>2748.4830000000002</v>
      </c>
    </row>
    <row r="39" spans="1:256" ht="30" customHeight="1">
      <c r="A39" s="733"/>
      <c r="B39" s="1241" t="s">
        <v>389</v>
      </c>
      <c r="C39" s="1242"/>
      <c r="D39" s="1242"/>
      <c r="E39" s="1243"/>
      <c r="F39" s="690">
        <v>998.47</v>
      </c>
      <c r="G39" s="691">
        <v>2940.3319999999999</v>
      </c>
      <c r="H39" s="692">
        <v>2000.944</v>
      </c>
      <c r="I39" s="707">
        <v>5939.7460000000001</v>
      </c>
      <c r="J39" s="691">
        <v>5089.5969999999998</v>
      </c>
      <c r="K39" s="691">
        <v>3992.3429999999998</v>
      </c>
      <c r="L39" s="692">
        <v>2390.0349999999999</v>
      </c>
      <c r="M39" s="707">
        <v>11471.975</v>
      </c>
    </row>
    <row r="40" spans="1:256" ht="30" customHeight="1">
      <c r="A40" s="733"/>
      <c r="B40" s="1241" t="s">
        <v>390</v>
      </c>
      <c r="C40" s="1242"/>
      <c r="D40" s="1242"/>
      <c r="E40" s="1243"/>
      <c r="F40" s="690">
        <v>2590.377</v>
      </c>
      <c r="G40" s="691">
        <v>0</v>
      </c>
      <c r="H40" s="692">
        <v>0</v>
      </c>
      <c r="I40" s="707">
        <v>2590.377</v>
      </c>
      <c r="J40" s="691">
        <v>1934.3320000000001</v>
      </c>
      <c r="K40" s="691">
        <v>0</v>
      </c>
      <c r="L40" s="692">
        <v>0</v>
      </c>
      <c r="M40" s="707">
        <v>1934.3320000000001</v>
      </c>
    </row>
    <row r="41" spans="1:256" ht="30" customHeight="1" thickBot="1">
      <c r="A41" s="733"/>
      <c r="B41" s="1256" t="s">
        <v>391</v>
      </c>
      <c r="C41" s="1257"/>
      <c r="D41" s="1257"/>
      <c r="E41" s="1258"/>
      <c r="F41" s="690">
        <v>0</v>
      </c>
      <c r="G41" s="691">
        <v>0</v>
      </c>
      <c r="H41" s="692">
        <v>0</v>
      </c>
      <c r="I41" s="707">
        <v>0</v>
      </c>
      <c r="J41" s="691">
        <v>0</v>
      </c>
      <c r="K41" s="691">
        <v>0</v>
      </c>
      <c r="L41" s="692">
        <v>0</v>
      </c>
      <c r="M41" s="707">
        <v>0</v>
      </c>
    </row>
    <row r="42" spans="1:256" ht="30.75" customHeight="1" thickBot="1">
      <c r="A42" s="733"/>
      <c r="B42" s="1302" t="s">
        <v>391</v>
      </c>
      <c r="C42" s="1303"/>
      <c r="D42" s="1303"/>
      <c r="E42" s="1304"/>
      <c r="F42" s="690">
        <v>307.52499999999998</v>
      </c>
      <c r="G42" s="691">
        <v>0</v>
      </c>
      <c r="H42" s="692">
        <v>0</v>
      </c>
      <c r="I42" s="707">
        <v>307.52499999999998</v>
      </c>
      <c r="J42" s="691">
        <v>0</v>
      </c>
      <c r="K42" s="691">
        <v>0</v>
      </c>
      <c r="L42" s="692">
        <v>0</v>
      </c>
      <c r="M42" s="707">
        <v>0</v>
      </c>
    </row>
    <row r="43" spans="1:256" ht="9.75" hidden="1" customHeight="1">
      <c r="A43" s="733"/>
      <c r="B43" s="1262" t="s">
        <v>392</v>
      </c>
      <c r="C43" s="1254"/>
      <c r="D43" s="1254"/>
      <c r="E43" s="1255"/>
      <c r="F43" s="690">
        <v>0</v>
      </c>
      <c r="G43" s="691">
        <v>0</v>
      </c>
      <c r="H43" s="692">
        <v>0</v>
      </c>
      <c r="I43" s="707">
        <v>0</v>
      </c>
      <c r="J43" s="691">
        <v>0</v>
      </c>
      <c r="K43" s="691">
        <v>0</v>
      </c>
      <c r="L43" s="692">
        <v>0</v>
      </c>
      <c r="M43" s="707">
        <v>0</v>
      </c>
    </row>
    <row r="44" spans="1:256" ht="13.5" hidden="1" thickBot="1">
      <c r="A44" s="733"/>
      <c r="B44" s="1262" t="s">
        <v>393</v>
      </c>
      <c r="C44" s="1254"/>
      <c r="D44" s="1254"/>
      <c r="E44" s="1255"/>
      <c r="F44" s="709">
        <v>0</v>
      </c>
      <c r="G44" s="710">
        <v>0</v>
      </c>
      <c r="H44" s="776">
        <v>0</v>
      </c>
      <c r="I44" s="696">
        <v>0</v>
      </c>
      <c r="J44" s="710">
        <v>0</v>
      </c>
      <c r="K44" s="710">
        <v>0</v>
      </c>
      <c r="L44" s="776">
        <v>0</v>
      </c>
      <c r="M44" s="696">
        <v>0</v>
      </c>
    </row>
    <row r="45" spans="1:256" ht="13.5" thickBot="1">
      <c r="A45" s="759"/>
      <c r="B45" s="1247" t="s">
        <v>394</v>
      </c>
      <c r="C45" s="1248"/>
      <c r="D45" s="1248"/>
      <c r="E45" s="1249"/>
      <c r="F45" s="677">
        <v>23477.512999999999</v>
      </c>
      <c r="G45" s="678">
        <v>10566.06417</v>
      </c>
      <c r="H45" s="680">
        <v>1278.4090000000001</v>
      </c>
      <c r="I45" s="700">
        <v>35321.986170000004</v>
      </c>
      <c r="J45" s="678">
        <v>20631.655999999999</v>
      </c>
      <c r="K45" s="678">
        <v>9785.116</v>
      </c>
      <c r="L45" s="680">
        <v>2450.6170000000002</v>
      </c>
      <c r="M45" s="700">
        <v>32867.389000000003</v>
      </c>
      <c r="N45" s="667"/>
      <c r="O45" s="667"/>
      <c r="P45" s="667"/>
      <c r="Q45" s="667"/>
      <c r="R45" s="667"/>
      <c r="S45" s="667"/>
      <c r="T45" s="667"/>
      <c r="U45" s="667"/>
      <c r="V45" s="667"/>
      <c r="W45" s="667"/>
      <c r="X45" s="667"/>
      <c r="Y45" s="667"/>
      <c r="Z45" s="667"/>
      <c r="AA45" s="667"/>
      <c r="AB45" s="667"/>
      <c r="AC45" s="667"/>
      <c r="AD45" s="667"/>
      <c r="AE45" s="667"/>
      <c r="AF45" s="667"/>
      <c r="AG45" s="667"/>
      <c r="AH45" s="667"/>
      <c r="AI45" s="667"/>
      <c r="AJ45" s="667"/>
      <c r="AK45" s="756"/>
      <c r="AL45" s="756"/>
      <c r="AM45" s="756"/>
      <c r="AN45" s="756"/>
      <c r="AO45" s="756"/>
      <c r="AP45" s="756"/>
      <c r="AQ45" s="756"/>
      <c r="AR45" s="756"/>
      <c r="AS45" s="756"/>
      <c r="AT45" s="756"/>
      <c r="AU45" s="756"/>
      <c r="AV45" s="756"/>
      <c r="AW45" s="756"/>
      <c r="AX45" s="756"/>
      <c r="AY45" s="756"/>
      <c r="AZ45" s="756"/>
      <c r="BA45" s="756"/>
      <c r="BB45" s="756"/>
      <c r="BC45" s="756"/>
      <c r="BD45" s="756"/>
      <c r="BE45" s="756"/>
      <c r="BF45" s="756"/>
      <c r="BG45" s="756"/>
      <c r="BH45" s="756"/>
      <c r="BI45" s="756"/>
      <c r="BJ45" s="756"/>
      <c r="BK45" s="756"/>
      <c r="BL45" s="756"/>
      <c r="BM45" s="756"/>
      <c r="BN45" s="756"/>
      <c r="BO45" s="756"/>
      <c r="BP45" s="756"/>
      <c r="BQ45" s="756"/>
      <c r="BR45" s="756"/>
      <c r="BS45" s="756"/>
      <c r="BT45" s="756"/>
      <c r="BU45" s="756"/>
      <c r="BV45" s="756"/>
      <c r="BW45" s="756"/>
      <c r="BX45" s="756"/>
      <c r="BY45" s="756"/>
      <c r="BZ45" s="756"/>
      <c r="CA45" s="756"/>
      <c r="CB45" s="756"/>
      <c r="CC45" s="756"/>
      <c r="CD45" s="756"/>
      <c r="CE45" s="756"/>
      <c r="CF45" s="756"/>
      <c r="CG45" s="756"/>
      <c r="CH45" s="756"/>
      <c r="CI45" s="756"/>
      <c r="CJ45" s="756"/>
      <c r="CK45" s="756"/>
      <c r="CL45" s="756"/>
      <c r="CM45" s="756"/>
      <c r="CN45" s="756"/>
      <c r="CO45" s="756"/>
      <c r="CP45" s="756"/>
      <c r="CQ45" s="756"/>
      <c r="CR45" s="756"/>
      <c r="CS45" s="756"/>
      <c r="CT45" s="756"/>
      <c r="CU45" s="756"/>
      <c r="CV45" s="756"/>
      <c r="CW45" s="756"/>
      <c r="CX45" s="756"/>
      <c r="CY45" s="756"/>
      <c r="CZ45" s="756"/>
      <c r="DA45" s="756"/>
      <c r="DB45" s="756"/>
      <c r="DC45" s="756"/>
      <c r="DD45" s="756"/>
      <c r="DE45" s="756"/>
      <c r="DF45" s="756"/>
      <c r="DG45" s="756"/>
      <c r="DH45" s="756"/>
      <c r="DI45" s="756"/>
      <c r="DJ45" s="756"/>
      <c r="DK45" s="756"/>
      <c r="DL45" s="756"/>
      <c r="DM45" s="756"/>
      <c r="DN45" s="756"/>
      <c r="DO45" s="756"/>
      <c r="DP45" s="756"/>
      <c r="DQ45" s="756"/>
      <c r="DR45" s="756"/>
      <c r="DS45" s="756"/>
      <c r="DT45" s="756"/>
      <c r="DU45" s="756"/>
      <c r="DV45" s="756"/>
      <c r="DW45" s="756"/>
      <c r="DX45" s="756"/>
      <c r="DY45" s="756"/>
      <c r="DZ45" s="756"/>
      <c r="EA45" s="756"/>
      <c r="EB45" s="756"/>
      <c r="EC45" s="756"/>
      <c r="ED45" s="756"/>
      <c r="EE45" s="756"/>
      <c r="EF45" s="756"/>
      <c r="EG45" s="756"/>
      <c r="EH45" s="756"/>
      <c r="EI45" s="756"/>
      <c r="EJ45" s="756"/>
      <c r="EK45" s="756"/>
      <c r="EL45" s="756"/>
      <c r="EM45" s="756"/>
      <c r="EN45" s="756"/>
      <c r="EO45" s="756"/>
      <c r="EP45" s="756"/>
      <c r="EQ45" s="756"/>
      <c r="ER45" s="756"/>
      <c r="ES45" s="756"/>
      <c r="ET45" s="756"/>
      <c r="EU45" s="756"/>
      <c r="EV45" s="756"/>
      <c r="EW45" s="756"/>
      <c r="EX45" s="756"/>
      <c r="EY45" s="756"/>
      <c r="EZ45" s="756"/>
      <c r="FA45" s="756"/>
      <c r="FB45" s="756"/>
      <c r="FC45" s="756"/>
      <c r="FD45" s="756"/>
      <c r="FE45" s="756"/>
      <c r="FF45" s="756"/>
      <c r="FG45" s="756"/>
      <c r="FH45" s="756"/>
      <c r="FI45" s="756"/>
      <c r="FJ45" s="756"/>
      <c r="FK45" s="756"/>
      <c r="FL45" s="756"/>
      <c r="FM45" s="756"/>
      <c r="FN45" s="756"/>
      <c r="FO45" s="756"/>
      <c r="FP45" s="756"/>
      <c r="FQ45" s="756"/>
      <c r="FR45" s="756"/>
      <c r="FS45" s="756"/>
      <c r="FT45" s="756"/>
      <c r="FU45" s="756"/>
      <c r="FV45" s="756"/>
      <c r="FW45" s="756"/>
      <c r="FX45" s="756"/>
      <c r="FY45" s="756"/>
      <c r="FZ45" s="756"/>
      <c r="GA45" s="756"/>
      <c r="GB45" s="756"/>
      <c r="GC45" s="756"/>
      <c r="GD45" s="756"/>
      <c r="GE45" s="756"/>
      <c r="GF45" s="756"/>
      <c r="GG45" s="756"/>
      <c r="GH45" s="756"/>
      <c r="GI45" s="756"/>
      <c r="GJ45" s="756"/>
      <c r="GK45" s="756"/>
      <c r="GL45" s="756"/>
      <c r="GM45" s="756"/>
      <c r="GN45" s="756"/>
      <c r="GO45" s="756"/>
      <c r="GP45" s="756"/>
      <c r="GQ45" s="756"/>
      <c r="GR45" s="756"/>
      <c r="GS45" s="756"/>
      <c r="GT45" s="756"/>
      <c r="GU45" s="756"/>
      <c r="GV45" s="756"/>
      <c r="GW45" s="756"/>
      <c r="GX45" s="756"/>
      <c r="GY45" s="756"/>
      <c r="GZ45" s="756"/>
      <c r="HA45" s="756"/>
      <c r="HB45" s="756"/>
      <c r="HC45" s="756"/>
      <c r="HD45" s="756"/>
      <c r="HE45" s="756"/>
      <c r="HF45" s="756"/>
      <c r="HG45" s="756"/>
      <c r="HH45" s="756"/>
      <c r="HI45" s="756"/>
      <c r="HJ45" s="756"/>
      <c r="HK45" s="756"/>
      <c r="HL45" s="756"/>
      <c r="HM45" s="756"/>
      <c r="HN45" s="756"/>
      <c r="HO45" s="756"/>
      <c r="HP45" s="756"/>
      <c r="HQ45" s="756"/>
      <c r="HR45" s="756"/>
      <c r="HS45" s="756"/>
      <c r="HT45" s="756"/>
      <c r="HU45" s="756"/>
      <c r="HV45" s="756"/>
      <c r="HW45" s="756"/>
      <c r="HX45" s="756"/>
      <c r="HY45" s="756"/>
      <c r="HZ45" s="756"/>
      <c r="IA45" s="756"/>
      <c r="IB45" s="756"/>
      <c r="IC45" s="756"/>
      <c r="ID45" s="756"/>
      <c r="IE45" s="756"/>
      <c r="IF45" s="756"/>
      <c r="IG45" s="756"/>
      <c r="IH45" s="756"/>
      <c r="II45" s="756"/>
      <c r="IJ45" s="756"/>
      <c r="IK45" s="756"/>
      <c r="IL45" s="756"/>
      <c r="IM45" s="756"/>
      <c r="IN45" s="756"/>
      <c r="IO45" s="756"/>
      <c r="IP45" s="756"/>
      <c r="IQ45" s="756"/>
      <c r="IR45" s="756"/>
      <c r="IS45" s="756"/>
      <c r="IT45" s="756"/>
      <c r="IU45" s="756"/>
      <c r="IV45" s="756"/>
    </row>
    <row r="46" spans="1:256" hidden="1">
      <c r="A46" s="733"/>
      <c r="B46" s="1262" t="s">
        <v>395</v>
      </c>
      <c r="C46" s="1254"/>
      <c r="D46" s="1254"/>
      <c r="E46" s="1255"/>
      <c r="F46" s="686">
        <v>0</v>
      </c>
      <c r="G46" s="687">
        <v>0</v>
      </c>
      <c r="H46" s="688">
        <v>0</v>
      </c>
      <c r="I46" s="714">
        <v>0</v>
      </c>
      <c r="J46" s="687">
        <v>0</v>
      </c>
      <c r="K46" s="687">
        <v>0</v>
      </c>
      <c r="L46" s="688">
        <v>0</v>
      </c>
      <c r="M46" s="714">
        <v>0</v>
      </c>
    </row>
    <row r="47" spans="1:256" ht="24.75" customHeight="1">
      <c r="A47" s="733"/>
      <c r="B47" s="1271" t="s">
        <v>396</v>
      </c>
      <c r="C47" s="1272"/>
      <c r="D47" s="1272"/>
      <c r="E47" s="1273"/>
      <c r="F47" s="690">
        <v>10530.904</v>
      </c>
      <c r="G47" s="691">
        <v>2887.732</v>
      </c>
      <c r="H47" s="692">
        <v>481.93299999999999</v>
      </c>
      <c r="I47" s="707">
        <v>13900.569</v>
      </c>
      <c r="J47" s="691">
        <v>7318.424</v>
      </c>
      <c r="K47" s="691">
        <v>3375.88</v>
      </c>
      <c r="L47" s="692">
        <v>463.92500000000001</v>
      </c>
      <c r="M47" s="707">
        <v>11158.228999999999</v>
      </c>
    </row>
    <row r="48" spans="1:256" ht="25.5" customHeight="1">
      <c r="A48" s="733"/>
      <c r="B48" s="1241" t="s">
        <v>397</v>
      </c>
      <c r="C48" s="1242"/>
      <c r="D48" s="1242"/>
      <c r="E48" s="1243"/>
      <c r="F48" s="690">
        <v>11882.498</v>
      </c>
      <c r="G48" s="691">
        <v>7288.0981700000002</v>
      </c>
      <c r="H48" s="692">
        <v>731.76900000000001</v>
      </c>
      <c r="I48" s="707">
        <v>19902.365170000001</v>
      </c>
      <c r="J48" s="691">
        <v>13026.548000000001</v>
      </c>
      <c r="K48" s="691">
        <v>5810.6289999999999</v>
      </c>
      <c r="L48" s="692">
        <v>1917.5340000000001</v>
      </c>
      <c r="M48" s="707">
        <v>20754.710999999999</v>
      </c>
    </row>
    <row r="49" spans="1:256" ht="25.5" hidden="1" customHeight="1">
      <c r="A49" s="733"/>
      <c r="B49" s="1253" t="s">
        <v>398</v>
      </c>
      <c r="C49" s="1254"/>
      <c r="D49" s="1254"/>
      <c r="E49" s="1255"/>
      <c r="F49" s="690">
        <v>0</v>
      </c>
      <c r="G49" s="691">
        <v>0</v>
      </c>
      <c r="H49" s="692">
        <v>0</v>
      </c>
      <c r="I49" s="707">
        <v>0</v>
      </c>
      <c r="J49" s="691">
        <v>0</v>
      </c>
      <c r="K49" s="691">
        <v>0</v>
      </c>
      <c r="L49" s="692">
        <v>0</v>
      </c>
      <c r="M49" s="707">
        <v>0</v>
      </c>
    </row>
    <row r="50" spans="1:256" ht="25.5" hidden="1" customHeight="1">
      <c r="A50" s="733"/>
      <c r="B50" s="1253" t="s">
        <v>399</v>
      </c>
      <c r="C50" s="1254"/>
      <c r="D50" s="1254"/>
      <c r="E50" s="1255"/>
      <c r="F50" s="690">
        <v>0</v>
      </c>
      <c r="G50" s="691">
        <v>0</v>
      </c>
      <c r="H50" s="692">
        <v>0</v>
      </c>
      <c r="I50" s="707">
        <v>0</v>
      </c>
      <c r="J50" s="691">
        <v>0</v>
      </c>
      <c r="K50" s="691">
        <v>0</v>
      </c>
      <c r="L50" s="692">
        <v>0</v>
      </c>
      <c r="M50" s="707">
        <v>0</v>
      </c>
    </row>
    <row r="51" spans="1:256" ht="25.5" hidden="1" customHeight="1">
      <c r="A51" s="733"/>
      <c r="B51" s="1253" t="s">
        <v>400</v>
      </c>
      <c r="C51" s="1254"/>
      <c r="D51" s="1254"/>
      <c r="E51" s="1255"/>
      <c r="F51" s="690">
        <v>0</v>
      </c>
      <c r="G51" s="691">
        <v>0</v>
      </c>
      <c r="H51" s="692">
        <v>0</v>
      </c>
      <c r="I51" s="707">
        <v>0</v>
      </c>
      <c r="J51" s="691">
        <v>0</v>
      </c>
      <c r="K51" s="691">
        <v>0</v>
      </c>
      <c r="L51" s="692">
        <v>0</v>
      </c>
      <c r="M51" s="707">
        <v>0</v>
      </c>
    </row>
    <row r="52" spans="1:256" ht="25.5" customHeight="1">
      <c r="A52" s="733"/>
      <c r="B52" s="1241" t="s">
        <v>401</v>
      </c>
      <c r="C52" s="1242"/>
      <c r="D52" s="1242"/>
      <c r="E52" s="1243"/>
      <c r="F52" s="690">
        <v>0</v>
      </c>
      <c r="G52" s="691">
        <v>6.0000000000000001E-3</v>
      </c>
      <c r="H52" s="692">
        <v>0</v>
      </c>
      <c r="I52" s="707">
        <v>6.0000000000000001E-3</v>
      </c>
      <c r="J52" s="691">
        <v>0</v>
      </c>
      <c r="K52" s="691">
        <v>6.0000000000000001E-3</v>
      </c>
      <c r="L52" s="692">
        <v>0</v>
      </c>
      <c r="M52" s="707">
        <v>6.0000000000000001E-3</v>
      </c>
    </row>
    <row r="53" spans="1:256" ht="25.5" customHeight="1">
      <c r="A53" s="733"/>
      <c r="B53" s="1241" t="s">
        <v>402</v>
      </c>
      <c r="C53" s="1242"/>
      <c r="D53" s="1242"/>
      <c r="E53" s="1243"/>
      <c r="F53" s="690">
        <v>551.18100000000004</v>
      </c>
      <c r="G53" s="691">
        <v>191.62</v>
      </c>
      <c r="H53" s="692">
        <v>6.2629999999999999</v>
      </c>
      <c r="I53" s="707">
        <v>749.06399999999996</v>
      </c>
      <c r="J53" s="691">
        <v>33.497</v>
      </c>
      <c r="K53" s="691">
        <v>393.81</v>
      </c>
      <c r="L53" s="692">
        <v>5.4210000000000003</v>
      </c>
      <c r="M53" s="707">
        <v>432.72800000000001</v>
      </c>
    </row>
    <row r="54" spans="1:256" ht="25.5" customHeight="1">
      <c r="A54" s="733"/>
      <c r="B54" s="1253" t="s">
        <v>403</v>
      </c>
      <c r="C54" s="1254"/>
      <c r="D54" s="1254"/>
      <c r="E54" s="1255"/>
      <c r="F54" s="690">
        <v>0</v>
      </c>
      <c r="G54" s="691">
        <v>0</v>
      </c>
      <c r="H54" s="692">
        <v>0</v>
      </c>
      <c r="I54" s="707">
        <v>0</v>
      </c>
      <c r="J54" s="691">
        <v>0</v>
      </c>
      <c r="K54" s="691">
        <v>3.5</v>
      </c>
      <c r="L54" s="692">
        <v>0</v>
      </c>
      <c r="M54" s="707">
        <v>3.5</v>
      </c>
    </row>
    <row r="55" spans="1:256" ht="25.5" customHeight="1">
      <c r="A55" s="733"/>
      <c r="B55" s="1241" t="s">
        <v>404</v>
      </c>
      <c r="C55" s="1242"/>
      <c r="D55" s="1242"/>
      <c r="E55" s="1243"/>
      <c r="F55" s="690">
        <v>307.52499999999998</v>
      </c>
      <c r="G55" s="691">
        <v>0</v>
      </c>
      <c r="H55" s="692">
        <v>0</v>
      </c>
      <c r="I55" s="707">
        <v>307.52499999999998</v>
      </c>
      <c r="J55" s="691">
        <v>0</v>
      </c>
      <c r="K55" s="691">
        <v>0</v>
      </c>
      <c r="L55" s="692">
        <v>0</v>
      </c>
      <c r="M55" s="707">
        <v>0</v>
      </c>
    </row>
    <row r="56" spans="1:256" hidden="1">
      <c r="A56" s="733"/>
      <c r="B56" s="1253" t="s">
        <v>405</v>
      </c>
      <c r="C56" s="1254"/>
      <c r="D56" s="1254"/>
      <c r="E56" s="1255"/>
      <c r="F56" s="690">
        <v>0</v>
      </c>
      <c r="G56" s="691">
        <v>0</v>
      </c>
      <c r="H56" s="692">
        <v>0</v>
      </c>
      <c r="I56" s="707">
        <v>0</v>
      </c>
      <c r="J56" s="691">
        <v>0</v>
      </c>
      <c r="K56" s="691">
        <v>0</v>
      </c>
      <c r="L56" s="692">
        <v>0</v>
      </c>
      <c r="M56" s="707">
        <v>0</v>
      </c>
    </row>
    <row r="57" spans="1:256" hidden="1">
      <c r="A57" s="733"/>
      <c r="B57" s="1253" t="s">
        <v>406</v>
      </c>
      <c r="C57" s="1254"/>
      <c r="D57" s="1254"/>
      <c r="E57" s="1255"/>
      <c r="F57" s="690">
        <v>0</v>
      </c>
      <c r="G57" s="691">
        <v>0</v>
      </c>
      <c r="H57" s="692">
        <v>0</v>
      </c>
      <c r="I57" s="707">
        <v>0</v>
      </c>
      <c r="J57" s="691">
        <v>0</v>
      </c>
      <c r="K57" s="691">
        <v>0</v>
      </c>
      <c r="L57" s="692">
        <v>0</v>
      </c>
      <c r="M57" s="707">
        <v>0</v>
      </c>
    </row>
    <row r="58" spans="1:256" ht="26.25" customHeight="1">
      <c r="A58" s="733"/>
      <c r="B58" s="1241" t="s">
        <v>407</v>
      </c>
      <c r="C58" s="1242"/>
      <c r="D58" s="1242"/>
      <c r="E58" s="1243"/>
      <c r="F58" s="690">
        <v>3.7519999999999998</v>
      </c>
      <c r="G58" s="691">
        <v>29.858000000000001</v>
      </c>
      <c r="H58" s="692">
        <v>2.8889999999999998</v>
      </c>
      <c r="I58" s="707">
        <v>36.499000000000002</v>
      </c>
      <c r="J58" s="691">
        <v>19.536000000000001</v>
      </c>
      <c r="K58" s="691">
        <v>23.631</v>
      </c>
      <c r="L58" s="692">
        <v>2.5379999999999998</v>
      </c>
      <c r="M58" s="707">
        <v>45.704999999999998</v>
      </c>
    </row>
    <row r="59" spans="1:256" ht="25.5" customHeight="1">
      <c r="A59" s="733"/>
      <c r="B59" s="1241" t="s">
        <v>408</v>
      </c>
      <c r="C59" s="1242"/>
      <c r="D59" s="1242"/>
      <c r="E59" s="1243"/>
      <c r="F59" s="690">
        <v>3.476</v>
      </c>
      <c r="G59" s="691">
        <v>25.585999999999999</v>
      </c>
      <c r="H59" s="692">
        <v>0.88</v>
      </c>
      <c r="I59" s="707">
        <v>29.942</v>
      </c>
      <c r="J59" s="691">
        <v>17.161000000000001</v>
      </c>
      <c r="K59" s="691">
        <v>25.585999999999999</v>
      </c>
      <c r="L59" s="692">
        <v>0</v>
      </c>
      <c r="M59" s="707">
        <v>42.747</v>
      </c>
    </row>
    <row r="60" spans="1:256" ht="24.75" customHeight="1">
      <c r="A60" s="733"/>
      <c r="B60" s="1241" t="s">
        <v>409</v>
      </c>
      <c r="C60" s="1242"/>
      <c r="D60" s="1242"/>
      <c r="E60" s="1243"/>
      <c r="F60" s="690">
        <v>195.86799999999999</v>
      </c>
      <c r="G60" s="691">
        <v>141.03200000000001</v>
      </c>
      <c r="H60" s="692">
        <v>54.674999999999997</v>
      </c>
      <c r="I60" s="707">
        <v>391.57499999999999</v>
      </c>
      <c r="J60" s="691">
        <v>214.024</v>
      </c>
      <c r="K60" s="691">
        <v>149.886</v>
      </c>
      <c r="L60" s="692">
        <v>61.198999999999998</v>
      </c>
      <c r="M60" s="707">
        <v>425.10899999999998</v>
      </c>
    </row>
    <row r="61" spans="1:256" ht="26.25" customHeight="1" thickBot="1">
      <c r="A61" s="733"/>
      <c r="B61" s="1241" t="s">
        <v>410</v>
      </c>
      <c r="C61" s="1242"/>
      <c r="D61" s="1242"/>
      <c r="E61" s="1243"/>
      <c r="F61" s="742">
        <v>2.3090000000000002</v>
      </c>
      <c r="G61" s="743">
        <v>2.1320000000000001</v>
      </c>
      <c r="H61" s="758">
        <v>0</v>
      </c>
      <c r="I61" s="713">
        <v>4.4409999999999998</v>
      </c>
      <c r="J61" s="743">
        <v>2.4660000000000002</v>
      </c>
      <c r="K61" s="743">
        <v>2.1880000000000002</v>
      </c>
      <c r="L61" s="758">
        <v>0</v>
      </c>
      <c r="M61" s="713">
        <v>4.6539999999999999</v>
      </c>
    </row>
    <row r="62" spans="1:256" ht="26.25" hidden="1" thickBot="1">
      <c r="A62" s="733" t="s">
        <v>411</v>
      </c>
      <c r="B62" s="1244" t="s">
        <v>412</v>
      </c>
      <c r="C62" s="1245"/>
      <c r="D62" s="1245"/>
      <c r="E62" s="1246"/>
      <c r="F62" s="686">
        <v>0</v>
      </c>
      <c r="G62" s="687">
        <v>0</v>
      </c>
      <c r="H62" s="688">
        <v>0</v>
      </c>
      <c r="I62" s="714">
        <v>0</v>
      </c>
      <c r="J62" s="687">
        <v>0</v>
      </c>
      <c r="K62" s="687">
        <v>0</v>
      </c>
      <c r="L62" s="688">
        <v>0</v>
      </c>
      <c r="M62" s="714">
        <v>0</v>
      </c>
    </row>
    <row r="63" spans="1:256" ht="13.5" thickBot="1">
      <c r="A63" s="759"/>
      <c r="B63" s="1299" t="s">
        <v>413</v>
      </c>
      <c r="C63" s="1300"/>
      <c r="D63" s="1300"/>
      <c r="E63" s="1301"/>
      <c r="F63" s="766">
        <v>0</v>
      </c>
      <c r="G63" s="767">
        <v>0</v>
      </c>
      <c r="H63" s="768">
        <v>0</v>
      </c>
      <c r="I63" s="707">
        <v>0</v>
      </c>
      <c r="J63" s="767">
        <v>0</v>
      </c>
      <c r="K63" s="767">
        <v>0</v>
      </c>
      <c r="L63" s="768">
        <v>0</v>
      </c>
      <c r="M63" s="707">
        <v>0</v>
      </c>
      <c r="N63" s="667"/>
      <c r="O63" s="667"/>
      <c r="P63" s="667"/>
      <c r="Q63" s="667"/>
      <c r="R63" s="667"/>
      <c r="S63" s="667"/>
      <c r="T63" s="667"/>
      <c r="U63" s="667"/>
      <c r="V63" s="667"/>
      <c r="W63" s="667"/>
      <c r="X63" s="667"/>
      <c r="Y63" s="667"/>
      <c r="Z63" s="667"/>
      <c r="AA63" s="667"/>
      <c r="AB63" s="667"/>
      <c r="AC63" s="667"/>
      <c r="AD63" s="667"/>
      <c r="AE63" s="667"/>
      <c r="AF63" s="667"/>
      <c r="AG63" s="667"/>
      <c r="AH63" s="667"/>
      <c r="AI63" s="667"/>
      <c r="AJ63" s="667"/>
      <c r="AK63" s="756"/>
      <c r="AL63" s="756"/>
      <c r="AM63" s="756"/>
      <c r="AN63" s="756"/>
      <c r="AO63" s="756"/>
      <c r="AP63" s="756"/>
      <c r="AQ63" s="756"/>
      <c r="AR63" s="756"/>
      <c r="AS63" s="756"/>
      <c r="AT63" s="756"/>
      <c r="AU63" s="756"/>
      <c r="AV63" s="756"/>
      <c r="AW63" s="756"/>
      <c r="AX63" s="756"/>
      <c r="AY63" s="756"/>
      <c r="AZ63" s="756"/>
      <c r="BA63" s="756"/>
      <c r="BB63" s="756"/>
      <c r="BC63" s="756"/>
      <c r="BD63" s="756"/>
      <c r="BE63" s="756"/>
      <c r="BF63" s="756"/>
      <c r="BG63" s="756"/>
      <c r="BH63" s="756"/>
      <c r="BI63" s="756"/>
      <c r="BJ63" s="756"/>
      <c r="BK63" s="756"/>
      <c r="BL63" s="756"/>
      <c r="BM63" s="756"/>
      <c r="BN63" s="756"/>
      <c r="BO63" s="756"/>
      <c r="BP63" s="756"/>
      <c r="BQ63" s="756"/>
      <c r="BR63" s="756"/>
      <c r="BS63" s="756"/>
      <c r="BT63" s="756"/>
      <c r="BU63" s="756"/>
      <c r="BV63" s="756"/>
      <c r="BW63" s="756"/>
      <c r="BX63" s="756"/>
      <c r="BY63" s="756"/>
      <c r="BZ63" s="756"/>
      <c r="CA63" s="756"/>
      <c r="CB63" s="756"/>
      <c r="CC63" s="756"/>
      <c r="CD63" s="756"/>
      <c r="CE63" s="756"/>
      <c r="CF63" s="756"/>
      <c r="CG63" s="756"/>
      <c r="CH63" s="756"/>
      <c r="CI63" s="756"/>
      <c r="CJ63" s="756"/>
      <c r="CK63" s="756"/>
      <c r="CL63" s="756"/>
      <c r="CM63" s="756"/>
      <c r="CN63" s="756"/>
      <c r="CO63" s="756"/>
      <c r="CP63" s="756"/>
      <c r="CQ63" s="756"/>
      <c r="CR63" s="756"/>
      <c r="CS63" s="756"/>
      <c r="CT63" s="756"/>
      <c r="CU63" s="756"/>
      <c r="CV63" s="756"/>
      <c r="CW63" s="756"/>
      <c r="CX63" s="756"/>
      <c r="CY63" s="756"/>
      <c r="CZ63" s="756"/>
      <c r="DA63" s="756"/>
      <c r="DB63" s="756"/>
      <c r="DC63" s="756"/>
      <c r="DD63" s="756"/>
      <c r="DE63" s="756"/>
      <c r="DF63" s="756"/>
      <c r="DG63" s="756"/>
      <c r="DH63" s="756"/>
      <c r="DI63" s="756"/>
      <c r="DJ63" s="756"/>
      <c r="DK63" s="756"/>
      <c r="DL63" s="756"/>
      <c r="DM63" s="756"/>
      <c r="DN63" s="756"/>
      <c r="DO63" s="756"/>
      <c r="DP63" s="756"/>
      <c r="DQ63" s="756"/>
      <c r="DR63" s="756"/>
      <c r="DS63" s="756"/>
      <c r="DT63" s="756"/>
      <c r="DU63" s="756"/>
      <c r="DV63" s="756"/>
      <c r="DW63" s="756"/>
      <c r="DX63" s="756"/>
      <c r="DY63" s="756"/>
      <c r="DZ63" s="756"/>
      <c r="EA63" s="756"/>
      <c r="EB63" s="756"/>
      <c r="EC63" s="756"/>
      <c r="ED63" s="756"/>
      <c r="EE63" s="756"/>
      <c r="EF63" s="756"/>
      <c r="EG63" s="756"/>
      <c r="EH63" s="756"/>
      <c r="EI63" s="756"/>
      <c r="EJ63" s="756"/>
      <c r="EK63" s="756"/>
      <c r="EL63" s="756"/>
      <c r="EM63" s="756"/>
      <c r="EN63" s="756"/>
      <c r="EO63" s="756"/>
      <c r="EP63" s="756"/>
      <c r="EQ63" s="756"/>
      <c r="ER63" s="756"/>
      <c r="ES63" s="756"/>
      <c r="ET63" s="756"/>
      <c r="EU63" s="756"/>
      <c r="EV63" s="756"/>
      <c r="EW63" s="756"/>
      <c r="EX63" s="756"/>
      <c r="EY63" s="756"/>
      <c r="EZ63" s="756"/>
      <c r="FA63" s="756"/>
      <c r="FB63" s="756"/>
      <c r="FC63" s="756"/>
      <c r="FD63" s="756"/>
      <c r="FE63" s="756"/>
      <c r="FF63" s="756"/>
      <c r="FG63" s="756"/>
      <c r="FH63" s="756"/>
      <c r="FI63" s="756"/>
      <c r="FJ63" s="756"/>
      <c r="FK63" s="756"/>
      <c r="FL63" s="756"/>
      <c r="FM63" s="756"/>
      <c r="FN63" s="756"/>
      <c r="FO63" s="756"/>
      <c r="FP63" s="756"/>
      <c r="FQ63" s="756"/>
      <c r="FR63" s="756"/>
      <c r="FS63" s="756"/>
      <c r="FT63" s="756"/>
      <c r="FU63" s="756"/>
      <c r="FV63" s="756"/>
      <c r="FW63" s="756"/>
      <c r="FX63" s="756"/>
      <c r="FY63" s="756"/>
      <c r="FZ63" s="756"/>
      <c r="GA63" s="756"/>
      <c r="GB63" s="756"/>
      <c r="GC63" s="756"/>
      <c r="GD63" s="756"/>
      <c r="GE63" s="756"/>
      <c r="GF63" s="756"/>
      <c r="GG63" s="756"/>
      <c r="GH63" s="756"/>
      <c r="GI63" s="756"/>
      <c r="GJ63" s="756"/>
      <c r="GK63" s="756"/>
      <c r="GL63" s="756"/>
      <c r="GM63" s="756"/>
      <c r="GN63" s="756"/>
      <c r="GO63" s="756"/>
      <c r="GP63" s="756"/>
      <c r="GQ63" s="756"/>
      <c r="GR63" s="756"/>
      <c r="GS63" s="756"/>
      <c r="GT63" s="756"/>
      <c r="GU63" s="756"/>
      <c r="GV63" s="756"/>
      <c r="GW63" s="756"/>
      <c r="GX63" s="756"/>
      <c r="GY63" s="756"/>
      <c r="GZ63" s="756"/>
      <c r="HA63" s="756"/>
      <c r="HB63" s="756"/>
      <c r="HC63" s="756"/>
      <c r="HD63" s="756"/>
      <c r="HE63" s="756"/>
      <c r="HF63" s="756"/>
      <c r="HG63" s="756"/>
      <c r="HH63" s="756"/>
      <c r="HI63" s="756"/>
      <c r="HJ63" s="756"/>
      <c r="HK63" s="756"/>
      <c r="HL63" s="756"/>
      <c r="HM63" s="756"/>
      <c r="HN63" s="756"/>
      <c r="HO63" s="756"/>
      <c r="HP63" s="756"/>
      <c r="HQ63" s="756"/>
      <c r="HR63" s="756"/>
      <c r="HS63" s="756"/>
      <c r="HT63" s="756"/>
      <c r="HU63" s="756"/>
      <c r="HV63" s="756"/>
      <c r="HW63" s="756"/>
      <c r="HX63" s="756"/>
      <c r="HY63" s="756"/>
      <c r="HZ63" s="756"/>
      <c r="IA63" s="756"/>
      <c r="IB63" s="756"/>
      <c r="IC63" s="756"/>
      <c r="ID63" s="756"/>
      <c r="IE63" s="756"/>
      <c r="IF63" s="756"/>
      <c r="IG63" s="756"/>
      <c r="IH63" s="756"/>
      <c r="II63" s="756"/>
      <c r="IJ63" s="756"/>
      <c r="IK63" s="756"/>
      <c r="IL63" s="756"/>
      <c r="IM63" s="756"/>
      <c r="IN63" s="756"/>
      <c r="IO63" s="756"/>
      <c r="IP63" s="756"/>
      <c r="IQ63" s="756"/>
      <c r="IR63" s="756"/>
      <c r="IS63" s="756"/>
      <c r="IT63" s="756"/>
      <c r="IU63" s="756"/>
      <c r="IV63" s="756"/>
    </row>
    <row r="64" spans="1:256" ht="25.5" hidden="1">
      <c r="A64" s="733" t="s">
        <v>414</v>
      </c>
      <c r="B64" s="1253" t="s">
        <v>415</v>
      </c>
      <c r="C64" s="1254"/>
      <c r="D64" s="1254"/>
      <c r="E64" s="1255"/>
      <c r="F64" s="690">
        <v>0</v>
      </c>
      <c r="G64" s="691">
        <v>0</v>
      </c>
      <c r="H64" s="692">
        <v>0</v>
      </c>
      <c r="I64" s="707">
        <v>0</v>
      </c>
      <c r="J64" s="691">
        <v>0</v>
      </c>
      <c r="K64" s="691">
        <v>0</v>
      </c>
      <c r="L64" s="692">
        <v>0</v>
      </c>
      <c r="M64" s="707">
        <v>0</v>
      </c>
    </row>
    <row r="65" spans="1:256" hidden="1">
      <c r="A65" s="733"/>
      <c r="B65" s="1253" t="s">
        <v>416</v>
      </c>
      <c r="C65" s="1254"/>
      <c r="D65" s="1254"/>
      <c r="E65" s="1255"/>
      <c r="F65" s="690">
        <v>0</v>
      </c>
      <c r="G65" s="691">
        <v>0</v>
      </c>
      <c r="H65" s="692">
        <v>0</v>
      </c>
      <c r="I65" s="707">
        <v>0</v>
      </c>
      <c r="J65" s="691">
        <v>0</v>
      </c>
      <c r="K65" s="691">
        <v>0</v>
      </c>
      <c r="L65" s="692">
        <v>0</v>
      </c>
      <c r="M65" s="707">
        <v>0</v>
      </c>
    </row>
    <row r="66" spans="1:256" hidden="1">
      <c r="A66" s="733"/>
      <c r="B66" s="1253" t="s">
        <v>417</v>
      </c>
      <c r="C66" s="1254"/>
      <c r="D66" s="1254"/>
      <c r="E66" s="1255"/>
      <c r="F66" s="690">
        <v>0</v>
      </c>
      <c r="G66" s="691">
        <v>0</v>
      </c>
      <c r="H66" s="692">
        <v>0</v>
      </c>
      <c r="I66" s="707">
        <v>0</v>
      </c>
      <c r="J66" s="691">
        <v>0</v>
      </c>
      <c r="K66" s="691">
        <v>0</v>
      </c>
      <c r="L66" s="692">
        <v>0</v>
      </c>
      <c r="M66" s="707">
        <v>0</v>
      </c>
    </row>
    <row r="67" spans="1:256" hidden="1">
      <c r="A67" s="733"/>
      <c r="B67" s="1253" t="s">
        <v>418</v>
      </c>
      <c r="C67" s="1254"/>
      <c r="D67" s="1254"/>
      <c r="E67" s="1255"/>
      <c r="F67" s="690">
        <v>0</v>
      </c>
      <c r="G67" s="691">
        <v>0</v>
      </c>
      <c r="H67" s="692">
        <v>0</v>
      </c>
      <c r="I67" s="707">
        <v>0</v>
      </c>
      <c r="J67" s="691">
        <v>0</v>
      </c>
      <c r="K67" s="691">
        <v>0</v>
      </c>
      <c r="L67" s="692">
        <v>0</v>
      </c>
      <c r="M67" s="707">
        <v>0</v>
      </c>
    </row>
    <row r="68" spans="1:256" ht="13.5" hidden="1" thickBot="1">
      <c r="A68" s="733"/>
      <c r="B68" s="1293" t="s">
        <v>419</v>
      </c>
      <c r="C68" s="1294"/>
      <c r="D68" s="1294"/>
      <c r="E68" s="1295"/>
      <c r="F68" s="709">
        <v>0</v>
      </c>
      <c r="G68" s="710">
        <v>0</v>
      </c>
      <c r="H68" s="776">
        <v>0</v>
      </c>
      <c r="I68" s="696">
        <v>0</v>
      </c>
      <c r="J68" s="710">
        <v>0</v>
      </c>
      <c r="K68" s="710">
        <v>0</v>
      </c>
      <c r="L68" s="776">
        <v>0</v>
      </c>
      <c r="M68" s="696">
        <v>0</v>
      </c>
    </row>
    <row r="69" spans="1:256" ht="13.5" thickBot="1">
      <c r="A69" s="759"/>
      <c r="B69" s="1247" t="s">
        <v>420</v>
      </c>
      <c r="C69" s="1248"/>
      <c r="D69" s="1248"/>
      <c r="E69" s="1249"/>
      <c r="F69" s="677">
        <v>25060.575000000001</v>
      </c>
      <c r="G69" s="678">
        <v>14172.888489999998</v>
      </c>
      <c r="H69" s="679">
        <v>1375.2049999999999</v>
      </c>
      <c r="I69" s="700">
        <v>40608.668489999996</v>
      </c>
      <c r="J69" s="678">
        <v>24637.535</v>
      </c>
      <c r="K69" s="678">
        <v>17032.116000000002</v>
      </c>
      <c r="L69" s="679">
        <v>1857.87</v>
      </c>
      <c r="M69" s="700">
        <v>43527.521000000001</v>
      </c>
      <c r="N69" s="667"/>
      <c r="O69" s="667"/>
      <c r="P69" s="667"/>
      <c r="Q69" s="667"/>
      <c r="R69" s="667"/>
      <c r="S69" s="667"/>
      <c r="T69" s="667"/>
      <c r="U69" s="667"/>
      <c r="V69" s="667"/>
      <c r="W69" s="667"/>
      <c r="X69" s="667"/>
      <c r="Y69" s="667"/>
      <c r="Z69" s="667"/>
      <c r="AA69" s="667"/>
      <c r="AB69" s="667"/>
      <c r="AC69" s="667"/>
      <c r="AD69" s="667"/>
      <c r="AE69" s="667"/>
      <c r="AF69" s="667"/>
      <c r="AG69" s="667"/>
      <c r="AH69" s="667"/>
      <c r="AI69" s="667"/>
      <c r="AJ69" s="667"/>
      <c r="AK69" s="756"/>
      <c r="AL69" s="756"/>
      <c r="AM69" s="756"/>
      <c r="AN69" s="756"/>
      <c r="AO69" s="756"/>
      <c r="AP69" s="756"/>
      <c r="AQ69" s="756"/>
      <c r="AR69" s="756"/>
      <c r="AS69" s="756"/>
      <c r="AT69" s="756"/>
      <c r="AU69" s="756"/>
      <c r="AV69" s="756"/>
      <c r="AW69" s="756"/>
      <c r="AX69" s="756"/>
      <c r="AY69" s="756"/>
      <c r="AZ69" s="756"/>
      <c r="BA69" s="756"/>
      <c r="BB69" s="756"/>
      <c r="BC69" s="756"/>
      <c r="BD69" s="756"/>
      <c r="BE69" s="756"/>
      <c r="BF69" s="756"/>
      <c r="BG69" s="756"/>
      <c r="BH69" s="756"/>
      <c r="BI69" s="756"/>
      <c r="BJ69" s="756"/>
      <c r="BK69" s="756"/>
      <c r="BL69" s="756"/>
      <c r="BM69" s="756"/>
      <c r="BN69" s="756"/>
      <c r="BO69" s="756"/>
      <c r="BP69" s="756"/>
      <c r="BQ69" s="756"/>
      <c r="BR69" s="756"/>
      <c r="BS69" s="756"/>
      <c r="BT69" s="756"/>
      <c r="BU69" s="756"/>
      <c r="BV69" s="756"/>
      <c r="BW69" s="756"/>
      <c r="BX69" s="756"/>
      <c r="BY69" s="756"/>
      <c r="BZ69" s="756"/>
      <c r="CA69" s="756"/>
      <c r="CB69" s="756"/>
      <c r="CC69" s="756"/>
      <c r="CD69" s="756"/>
      <c r="CE69" s="756"/>
      <c r="CF69" s="756"/>
      <c r="CG69" s="756"/>
      <c r="CH69" s="756"/>
      <c r="CI69" s="756"/>
      <c r="CJ69" s="756"/>
      <c r="CK69" s="756"/>
      <c r="CL69" s="756"/>
      <c r="CM69" s="756"/>
      <c r="CN69" s="756"/>
      <c r="CO69" s="756"/>
      <c r="CP69" s="756"/>
      <c r="CQ69" s="756"/>
      <c r="CR69" s="756"/>
      <c r="CS69" s="756"/>
      <c r="CT69" s="756"/>
      <c r="CU69" s="756"/>
      <c r="CV69" s="756"/>
      <c r="CW69" s="756"/>
      <c r="CX69" s="756"/>
      <c r="CY69" s="756"/>
      <c r="CZ69" s="756"/>
      <c r="DA69" s="756"/>
      <c r="DB69" s="756"/>
      <c r="DC69" s="756"/>
      <c r="DD69" s="756"/>
      <c r="DE69" s="756"/>
      <c r="DF69" s="756"/>
      <c r="DG69" s="756"/>
      <c r="DH69" s="756"/>
      <c r="DI69" s="756"/>
      <c r="DJ69" s="756"/>
      <c r="DK69" s="756"/>
      <c r="DL69" s="756"/>
      <c r="DM69" s="756"/>
      <c r="DN69" s="756"/>
      <c r="DO69" s="756"/>
      <c r="DP69" s="756"/>
      <c r="DQ69" s="756"/>
      <c r="DR69" s="756"/>
      <c r="DS69" s="756"/>
      <c r="DT69" s="756"/>
      <c r="DU69" s="756"/>
      <c r="DV69" s="756"/>
      <c r="DW69" s="756"/>
      <c r="DX69" s="756"/>
      <c r="DY69" s="756"/>
      <c r="DZ69" s="756"/>
      <c r="EA69" s="756"/>
      <c r="EB69" s="756"/>
      <c r="EC69" s="756"/>
      <c r="ED69" s="756"/>
      <c r="EE69" s="756"/>
      <c r="EF69" s="756"/>
      <c r="EG69" s="756"/>
      <c r="EH69" s="756"/>
      <c r="EI69" s="756"/>
      <c r="EJ69" s="756"/>
      <c r="EK69" s="756"/>
      <c r="EL69" s="756"/>
      <c r="EM69" s="756"/>
      <c r="EN69" s="756"/>
      <c r="EO69" s="756"/>
      <c r="EP69" s="756"/>
      <c r="EQ69" s="756"/>
      <c r="ER69" s="756"/>
      <c r="ES69" s="756"/>
      <c r="ET69" s="756"/>
      <c r="EU69" s="756"/>
      <c r="EV69" s="756"/>
      <c r="EW69" s="756"/>
      <c r="EX69" s="756"/>
      <c r="EY69" s="756"/>
      <c r="EZ69" s="756"/>
      <c r="FA69" s="756"/>
      <c r="FB69" s="756"/>
      <c r="FC69" s="756"/>
      <c r="FD69" s="756"/>
      <c r="FE69" s="756"/>
      <c r="FF69" s="756"/>
      <c r="FG69" s="756"/>
      <c r="FH69" s="756"/>
      <c r="FI69" s="756"/>
      <c r="FJ69" s="756"/>
      <c r="FK69" s="756"/>
      <c r="FL69" s="756"/>
      <c r="FM69" s="756"/>
      <c r="FN69" s="756"/>
      <c r="FO69" s="756"/>
      <c r="FP69" s="756"/>
      <c r="FQ69" s="756"/>
      <c r="FR69" s="756"/>
      <c r="FS69" s="756"/>
      <c r="FT69" s="756"/>
      <c r="FU69" s="756"/>
      <c r="FV69" s="756"/>
      <c r="FW69" s="756"/>
      <c r="FX69" s="756"/>
      <c r="FY69" s="756"/>
      <c r="FZ69" s="756"/>
      <c r="GA69" s="756"/>
      <c r="GB69" s="756"/>
      <c r="GC69" s="756"/>
      <c r="GD69" s="756"/>
      <c r="GE69" s="756"/>
      <c r="GF69" s="756"/>
      <c r="GG69" s="756"/>
      <c r="GH69" s="756"/>
      <c r="GI69" s="756"/>
      <c r="GJ69" s="756"/>
      <c r="GK69" s="756"/>
      <c r="GL69" s="756"/>
      <c r="GM69" s="756"/>
      <c r="GN69" s="756"/>
      <c r="GO69" s="756"/>
      <c r="GP69" s="756"/>
      <c r="GQ69" s="756"/>
      <c r="GR69" s="756"/>
      <c r="GS69" s="756"/>
      <c r="GT69" s="756"/>
      <c r="GU69" s="756"/>
      <c r="GV69" s="756"/>
      <c r="GW69" s="756"/>
      <c r="GX69" s="756"/>
      <c r="GY69" s="756"/>
      <c r="GZ69" s="756"/>
      <c r="HA69" s="756"/>
      <c r="HB69" s="756"/>
      <c r="HC69" s="756"/>
      <c r="HD69" s="756"/>
      <c r="HE69" s="756"/>
      <c r="HF69" s="756"/>
      <c r="HG69" s="756"/>
      <c r="HH69" s="756"/>
      <c r="HI69" s="756"/>
      <c r="HJ69" s="756"/>
      <c r="HK69" s="756"/>
      <c r="HL69" s="756"/>
      <c r="HM69" s="756"/>
      <c r="HN69" s="756"/>
      <c r="HO69" s="756"/>
      <c r="HP69" s="756"/>
      <c r="HQ69" s="756"/>
      <c r="HR69" s="756"/>
      <c r="HS69" s="756"/>
      <c r="HT69" s="756"/>
      <c r="HU69" s="756"/>
      <c r="HV69" s="756"/>
      <c r="HW69" s="756"/>
      <c r="HX69" s="756"/>
      <c r="HY69" s="756"/>
      <c r="HZ69" s="756"/>
      <c r="IA69" s="756"/>
      <c r="IB69" s="756"/>
      <c r="IC69" s="756"/>
      <c r="ID69" s="756"/>
      <c r="IE69" s="756"/>
      <c r="IF69" s="756"/>
      <c r="IG69" s="756"/>
      <c r="IH69" s="756"/>
      <c r="II69" s="756"/>
      <c r="IJ69" s="756"/>
      <c r="IK69" s="756"/>
      <c r="IL69" s="756"/>
      <c r="IM69" s="756"/>
      <c r="IN69" s="756"/>
      <c r="IO69" s="756"/>
      <c r="IP69" s="756"/>
      <c r="IQ69" s="756"/>
      <c r="IR69" s="756"/>
      <c r="IS69" s="756"/>
      <c r="IT69" s="756"/>
      <c r="IU69" s="756"/>
      <c r="IV69" s="756"/>
    </row>
    <row r="70" spans="1:256">
      <c r="A70" s="733"/>
      <c r="B70" s="1296" t="s">
        <v>421</v>
      </c>
      <c r="C70" s="1297"/>
      <c r="D70" s="1297"/>
      <c r="E70" s="1298"/>
      <c r="F70" s="777">
        <v>1574.6479999999999</v>
      </c>
      <c r="G70" s="778">
        <v>377.77727000000004</v>
      </c>
      <c r="H70" s="779">
        <v>273.63</v>
      </c>
      <c r="I70" s="714">
        <v>2226.0552699999998</v>
      </c>
      <c r="J70" s="778">
        <v>116.73699999999999</v>
      </c>
      <c r="K70" s="778">
        <v>465.36500000000001</v>
      </c>
      <c r="L70" s="779">
        <v>162.435</v>
      </c>
      <c r="M70" s="714">
        <v>744.53700000000003</v>
      </c>
      <c r="N70" s="667"/>
      <c r="O70" s="667"/>
      <c r="P70" s="667"/>
      <c r="Q70" s="667"/>
      <c r="R70" s="667"/>
      <c r="S70" s="667"/>
      <c r="T70" s="667"/>
      <c r="U70" s="667"/>
      <c r="V70" s="667"/>
      <c r="W70" s="667"/>
      <c r="X70" s="667"/>
      <c r="Y70" s="667"/>
      <c r="Z70" s="667"/>
      <c r="AA70" s="667"/>
      <c r="AB70" s="667"/>
      <c r="AC70" s="667"/>
      <c r="AD70" s="667"/>
      <c r="AE70" s="667"/>
      <c r="AF70" s="667"/>
      <c r="AG70" s="667"/>
      <c r="AH70" s="667"/>
      <c r="AI70" s="667"/>
      <c r="AJ70" s="667"/>
      <c r="AK70" s="780"/>
      <c r="AL70" s="780"/>
      <c r="AM70" s="780"/>
      <c r="AN70" s="780"/>
      <c r="AO70" s="780"/>
      <c r="AP70" s="780"/>
      <c r="AQ70" s="780"/>
      <c r="AR70" s="780"/>
      <c r="AS70" s="780"/>
      <c r="AT70" s="780"/>
      <c r="AU70" s="780"/>
      <c r="AV70" s="780"/>
      <c r="AW70" s="780"/>
      <c r="AX70" s="780"/>
      <c r="AY70" s="780"/>
      <c r="AZ70" s="780"/>
      <c r="BA70" s="780"/>
      <c r="BB70" s="780"/>
      <c r="BC70" s="780"/>
      <c r="BD70" s="780"/>
      <c r="BE70" s="780"/>
      <c r="BF70" s="780"/>
      <c r="BG70" s="780"/>
      <c r="BH70" s="780"/>
      <c r="BI70" s="780"/>
      <c r="BJ70" s="780"/>
      <c r="BK70" s="780"/>
      <c r="BL70" s="780"/>
      <c r="BM70" s="780"/>
      <c r="BN70" s="780"/>
      <c r="BO70" s="780"/>
      <c r="BP70" s="780"/>
      <c r="BQ70" s="780"/>
      <c r="BR70" s="780"/>
      <c r="BS70" s="780"/>
      <c r="BT70" s="780"/>
      <c r="BU70" s="780"/>
      <c r="BV70" s="780"/>
      <c r="BW70" s="780"/>
      <c r="BX70" s="780"/>
      <c r="BY70" s="780"/>
      <c r="BZ70" s="780"/>
      <c r="CA70" s="780"/>
      <c r="CB70" s="780"/>
      <c r="CC70" s="780"/>
      <c r="CD70" s="780"/>
      <c r="CE70" s="780"/>
      <c r="CF70" s="780"/>
      <c r="CG70" s="780"/>
      <c r="CH70" s="780"/>
      <c r="CI70" s="780"/>
      <c r="CJ70" s="780"/>
      <c r="CK70" s="780"/>
      <c r="CL70" s="780"/>
      <c r="CM70" s="780"/>
      <c r="CN70" s="780"/>
      <c r="CO70" s="780"/>
      <c r="CP70" s="780"/>
      <c r="CQ70" s="780"/>
      <c r="CR70" s="780"/>
      <c r="CS70" s="780"/>
      <c r="CT70" s="780"/>
      <c r="CU70" s="780"/>
      <c r="CV70" s="780"/>
      <c r="CW70" s="780"/>
      <c r="CX70" s="780"/>
      <c r="CY70" s="780"/>
      <c r="CZ70" s="780"/>
      <c r="DA70" s="780"/>
      <c r="DB70" s="780"/>
      <c r="DC70" s="780"/>
      <c r="DD70" s="780"/>
      <c r="DE70" s="780"/>
      <c r="DF70" s="780"/>
      <c r="DG70" s="780"/>
      <c r="DH70" s="780"/>
      <c r="DI70" s="780"/>
      <c r="DJ70" s="780"/>
      <c r="DK70" s="780"/>
      <c r="DL70" s="780"/>
      <c r="DM70" s="780"/>
      <c r="DN70" s="780"/>
      <c r="DO70" s="780"/>
      <c r="DP70" s="780"/>
      <c r="DQ70" s="780"/>
      <c r="DR70" s="780"/>
      <c r="DS70" s="780"/>
      <c r="DT70" s="780"/>
      <c r="DU70" s="780"/>
      <c r="DV70" s="780"/>
      <c r="DW70" s="780"/>
      <c r="DX70" s="780"/>
      <c r="DY70" s="780"/>
      <c r="DZ70" s="780"/>
      <c r="EA70" s="780"/>
      <c r="EB70" s="780"/>
      <c r="EC70" s="780"/>
      <c r="ED70" s="780"/>
      <c r="EE70" s="780"/>
      <c r="EF70" s="780"/>
      <c r="EG70" s="780"/>
      <c r="EH70" s="780"/>
      <c r="EI70" s="780"/>
      <c r="EJ70" s="780"/>
      <c r="EK70" s="780"/>
      <c r="EL70" s="780"/>
      <c r="EM70" s="780"/>
      <c r="EN70" s="780"/>
      <c r="EO70" s="780"/>
      <c r="EP70" s="780"/>
      <c r="EQ70" s="780"/>
      <c r="ER70" s="780"/>
      <c r="ES70" s="780"/>
      <c r="ET70" s="780"/>
      <c r="EU70" s="780"/>
      <c r="EV70" s="780"/>
      <c r="EW70" s="780"/>
      <c r="EX70" s="780"/>
      <c r="EY70" s="780"/>
      <c r="EZ70" s="780"/>
      <c r="FA70" s="780"/>
      <c r="FB70" s="780"/>
      <c r="FC70" s="780"/>
      <c r="FD70" s="780"/>
      <c r="FE70" s="780"/>
      <c r="FF70" s="780"/>
      <c r="FG70" s="780"/>
      <c r="FH70" s="780"/>
      <c r="FI70" s="780"/>
      <c r="FJ70" s="780"/>
      <c r="FK70" s="780"/>
      <c r="FL70" s="780"/>
      <c r="FM70" s="780"/>
      <c r="FN70" s="780"/>
      <c r="FO70" s="780"/>
      <c r="FP70" s="780"/>
      <c r="FQ70" s="780"/>
      <c r="FR70" s="780"/>
      <c r="FS70" s="780"/>
      <c r="FT70" s="780"/>
      <c r="FU70" s="780"/>
      <c r="FV70" s="780"/>
      <c r="FW70" s="780"/>
      <c r="FX70" s="780"/>
      <c r="FY70" s="780"/>
      <c r="FZ70" s="780"/>
      <c r="GA70" s="780"/>
      <c r="GB70" s="780"/>
      <c r="GC70" s="780"/>
      <c r="GD70" s="780"/>
      <c r="GE70" s="780"/>
      <c r="GF70" s="780"/>
      <c r="GG70" s="780"/>
      <c r="GH70" s="780"/>
      <c r="GI70" s="780"/>
      <c r="GJ70" s="780"/>
      <c r="GK70" s="780"/>
      <c r="GL70" s="780"/>
      <c r="GM70" s="780"/>
      <c r="GN70" s="780"/>
      <c r="GO70" s="780"/>
      <c r="GP70" s="780"/>
      <c r="GQ70" s="780"/>
      <c r="GR70" s="780"/>
      <c r="GS70" s="780"/>
      <c r="GT70" s="780"/>
      <c r="GU70" s="780"/>
      <c r="GV70" s="780"/>
      <c r="GW70" s="780"/>
      <c r="GX70" s="780"/>
      <c r="GY70" s="780"/>
      <c r="GZ70" s="780"/>
      <c r="HA70" s="780"/>
      <c r="HB70" s="780"/>
      <c r="HC70" s="780"/>
      <c r="HD70" s="780"/>
      <c r="HE70" s="780"/>
      <c r="HF70" s="780"/>
      <c r="HG70" s="780"/>
      <c r="HH70" s="780"/>
      <c r="HI70" s="780"/>
      <c r="HJ70" s="780"/>
      <c r="HK70" s="780"/>
      <c r="HL70" s="780"/>
      <c r="HM70" s="780"/>
      <c r="HN70" s="780"/>
      <c r="HO70" s="780"/>
      <c r="HP70" s="780"/>
      <c r="HQ70" s="780"/>
      <c r="HR70" s="780"/>
      <c r="HS70" s="780"/>
      <c r="HT70" s="780"/>
      <c r="HU70" s="780"/>
      <c r="HV70" s="780"/>
      <c r="HW70" s="780"/>
      <c r="HX70" s="780"/>
      <c r="HY70" s="780"/>
      <c r="HZ70" s="780"/>
      <c r="IA70" s="780"/>
      <c r="IB70" s="780"/>
      <c r="IC70" s="780"/>
      <c r="ID70" s="780"/>
      <c r="IE70" s="780"/>
      <c r="IF70" s="780"/>
      <c r="IG70" s="780"/>
      <c r="IH70" s="780"/>
      <c r="II70" s="780"/>
      <c r="IJ70" s="780"/>
      <c r="IK70" s="780"/>
      <c r="IL70" s="780"/>
      <c r="IM70" s="780"/>
      <c r="IN70" s="780"/>
      <c r="IO70" s="780"/>
      <c r="IP70" s="780"/>
      <c r="IQ70" s="780"/>
      <c r="IR70" s="780"/>
      <c r="IS70" s="780"/>
      <c r="IT70" s="780"/>
      <c r="IU70" s="780"/>
      <c r="IV70" s="780"/>
    </row>
    <row r="71" spans="1:256">
      <c r="A71" s="733"/>
      <c r="B71" s="694"/>
      <c r="C71" s="1292" t="s">
        <v>421</v>
      </c>
      <c r="D71" s="1274"/>
      <c r="E71" s="1275"/>
      <c r="F71" s="690">
        <v>1580.9159999999999</v>
      </c>
      <c r="G71" s="691">
        <v>379.65527000000003</v>
      </c>
      <c r="H71" s="692">
        <v>274.67899999999997</v>
      </c>
      <c r="I71" s="707">
        <v>2235.25027</v>
      </c>
      <c r="J71" s="691">
        <v>116.83</v>
      </c>
      <c r="K71" s="691">
        <v>467.69099999999997</v>
      </c>
      <c r="L71" s="692">
        <v>162.56899999999999</v>
      </c>
      <c r="M71" s="707">
        <v>747.09</v>
      </c>
    </row>
    <row r="72" spans="1:256" hidden="1">
      <c r="A72" s="733"/>
      <c r="B72" s="694"/>
      <c r="C72" s="1274" t="s">
        <v>422</v>
      </c>
      <c r="D72" s="1274"/>
      <c r="E72" s="1275"/>
      <c r="F72" s="690">
        <v>0</v>
      </c>
      <c r="G72" s="691">
        <v>0</v>
      </c>
      <c r="H72" s="692">
        <v>0</v>
      </c>
      <c r="I72" s="707">
        <v>0</v>
      </c>
      <c r="J72" s="691">
        <v>0</v>
      </c>
      <c r="K72" s="691">
        <v>0</v>
      </c>
      <c r="L72" s="692">
        <v>0</v>
      </c>
      <c r="M72" s="707">
        <v>0</v>
      </c>
    </row>
    <row r="73" spans="1:256">
      <c r="A73" s="733"/>
      <c r="B73" s="694"/>
      <c r="C73" s="1274" t="s">
        <v>423</v>
      </c>
      <c r="D73" s="1274" t="s">
        <v>424</v>
      </c>
      <c r="E73" s="1275"/>
      <c r="F73" s="690">
        <v>-6.2679999999999998</v>
      </c>
      <c r="G73" s="691">
        <v>-1.8779999999999999</v>
      </c>
      <c r="H73" s="692">
        <v>-1.0489999999999999</v>
      </c>
      <c r="I73" s="707">
        <v>-9.1950000000000003</v>
      </c>
      <c r="J73" s="691">
        <v>-9.2999999999999999E-2</v>
      </c>
      <c r="K73" s="691">
        <v>-2.3260000000000001</v>
      </c>
      <c r="L73" s="692">
        <v>-0.13400000000000001</v>
      </c>
      <c r="M73" s="707">
        <v>-2.5529999999999999</v>
      </c>
    </row>
    <row r="74" spans="1:256">
      <c r="A74" s="733"/>
      <c r="B74" s="1253" t="s">
        <v>425</v>
      </c>
      <c r="C74" s="1254"/>
      <c r="D74" s="1254"/>
      <c r="E74" s="1255"/>
      <c r="F74" s="690">
        <v>22714.859</v>
      </c>
      <c r="G74" s="691">
        <v>7430.4212199999984</v>
      </c>
      <c r="H74" s="692">
        <v>937.33600000000001</v>
      </c>
      <c r="I74" s="707">
        <v>31082.61622</v>
      </c>
      <c r="J74" s="691">
        <v>23317.545999999998</v>
      </c>
      <c r="K74" s="691">
        <v>7165.866</v>
      </c>
      <c r="L74" s="692">
        <v>1515.5070000000001</v>
      </c>
      <c r="M74" s="707">
        <v>31998.919000000002</v>
      </c>
    </row>
    <row r="75" spans="1:256">
      <c r="A75" s="733"/>
      <c r="B75" s="694"/>
      <c r="C75" s="1292" t="s">
        <v>425</v>
      </c>
      <c r="D75" s="1274"/>
      <c r="E75" s="1275"/>
      <c r="F75" s="690">
        <v>22805.607</v>
      </c>
      <c r="G75" s="691">
        <v>7433.0412199999992</v>
      </c>
      <c r="H75" s="692">
        <v>937.40599999999995</v>
      </c>
      <c r="I75" s="707">
        <v>31176.054219999998</v>
      </c>
      <c r="J75" s="691">
        <v>23434.492999999999</v>
      </c>
      <c r="K75" s="691">
        <v>7168.09</v>
      </c>
      <c r="L75" s="692">
        <v>1515.569</v>
      </c>
      <c r="M75" s="707">
        <v>32118.151999999998</v>
      </c>
    </row>
    <row r="76" spans="1:256">
      <c r="A76" s="733"/>
      <c r="B76" s="694"/>
      <c r="C76" s="1274" t="s">
        <v>426</v>
      </c>
      <c r="D76" s="1274"/>
      <c r="E76" s="1275"/>
      <c r="F76" s="690">
        <v>-90.748000000000005</v>
      </c>
      <c r="G76" s="691">
        <v>-2.62</v>
      </c>
      <c r="H76" s="692">
        <v>-7.0000000000000007E-2</v>
      </c>
      <c r="I76" s="707">
        <v>-93.438000000000002</v>
      </c>
      <c r="J76" s="691">
        <v>-116.947</v>
      </c>
      <c r="K76" s="691">
        <v>-2.2240000000000002</v>
      </c>
      <c r="L76" s="692">
        <v>-6.2E-2</v>
      </c>
      <c r="M76" s="707">
        <v>-119.233</v>
      </c>
    </row>
    <row r="77" spans="1:256" hidden="1">
      <c r="A77" s="733"/>
      <c r="B77" s="1253" t="s">
        <v>427</v>
      </c>
      <c r="C77" s="1254"/>
      <c r="D77" s="1254"/>
      <c r="E77" s="1255"/>
      <c r="F77" s="690">
        <v>0</v>
      </c>
      <c r="G77" s="691">
        <v>0</v>
      </c>
      <c r="H77" s="692">
        <v>0</v>
      </c>
      <c r="I77" s="707">
        <v>0</v>
      </c>
      <c r="J77" s="691">
        <v>0</v>
      </c>
      <c r="K77" s="691">
        <v>0</v>
      </c>
      <c r="L77" s="692">
        <v>0</v>
      </c>
      <c r="M77" s="707">
        <v>0</v>
      </c>
    </row>
    <row r="78" spans="1:256" hidden="1">
      <c r="A78" s="733"/>
      <c r="B78" s="694"/>
      <c r="C78" s="1254" t="s">
        <v>428</v>
      </c>
      <c r="D78" s="1254"/>
      <c r="E78" s="1255"/>
      <c r="F78" s="690">
        <v>0</v>
      </c>
      <c r="G78" s="691">
        <v>0</v>
      </c>
      <c r="H78" s="692">
        <v>0</v>
      </c>
      <c r="I78" s="707">
        <v>0</v>
      </c>
      <c r="J78" s="691">
        <v>0</v>
      </c>
      <c r="K78" s="691">
        <v>0</v>
      </c>
      <c r="L78" s="692">
        <v>0</v>
      </c>
      <c r="M78" s="707">
        <v>0</v>
      </c>
    </row>
    <row r="79" spans="1:256" hidden="1">
      <c r="A79" s="733"/>
      <c r="B79" s="694"/>
      <c r="C79" s="1274" t="s">
        <v>429</v>
      </c>
      <c r="D79" s="1274"/>
      <c r="E79" s="1275"/>
      <c r="F79" s="690">
        <v>0</v>
      </c>
      <c r="G79" s="691">
        <v>0</v>
      </c>
      <c r="H79" s="692">
        <v>0</v>
      </c>
      <c r="I79" s="707">
        <v>0</v>
      </c>
      <c r="J79" s="691">
        <v>0</v>
      </c>
      <c r="K79" s="691">
        <v>0</v>
      </c>
      <c r="L79" s="692">
        <v>0</v>
      </c>
      <c r="M79" s="707">
        <v>0</v>
      </c>
    </row>
    <row r="80" spans="1:256" hidden="1">
      <c r="A80" s="733"/>
      <c r="B80" s="694"/>
      <c r="C80" s="1274" t="s">
        <v>430</v>
      </c>
      <c r="D80" s="1274" t="s">
        <v>424</v>
      </c>
      <c r="E80" s="1275"/>
      <c r="F80" s="690">
        <v>0</v>
      </c>
      <c r="G80" s="691">
        <v>0</v>
      </c>
      <c r="H80" s="692">
        <v>0</v>
      </c>
      <c r="I80" s="707">
        <v>0</v>
      </c>
      <c r="J80" s="691">
        <v>0</v>
      </c>
      <c r="K80" s="691">
        <v>0</v>
      </c>
      <c r="L80" s="692">
        <v>0</v>
      </c>
      <c r="M80" s="707">
        <v>0</v>
      </c>
    </row>
    <row r="81" spans="1:13">
      <c r="A81" s="733"/>
      <c r="B81" s="1253" t="s">
        <v>431</v>
      </c>
      <c r="C81" s="1254"/>
      <c r="D81" s="1254"/>
      <c r="E81" s="1255"/>
      <c r="F81" s="690">
        <v>61.942999999999998</v>
      </c>
      <c r="G81" s="691">
        <v>83.843000000000004</v>
      </c>
      <c r="H81" s="692">
        <v>2.3610000000000002</v>
      </c>
      <c r="I81" s="693">
        <v>148.14699999999999</v>
      </c>
      <c r="J81" s="691">
        <v>63.575000000000003</v>
      </c>
      <c r="K81" s="691">
        <v>86.058999999999997</v>
      </c>
      <c r="L81" s="692">
        <v>2.423</v>
      </c>
      <c r="M81" s="693">
        <v>152.05699999999999</v>
      </c>
    </row>
    <row r="82" spans="1:13">
      <c r="A82" s="733"/>
      <c r="B82" s="694"/>
      <c r="C82" s="1254" t="s">
        <v>431</v>
      </c>
      <c r="D82" s="1254"/>
      <c r="E82" s="1255"/>
      <c r="F82" s="690">
        <v>61.942999999999998</v>
      </c>
      <c r="G82" s="691">
        <v>83.843000000000004</v>
      </c>
      <c r="H82" s="692">
        <v>2.3610000000000002</v>
      </c>
      <c r="I82" s="707">
        <v>148.14699999999999</v>
      </c>
      <c r="J82" s="691">
        <v>63.575000000000003</v>
      </c>
      <c r="K82" s="691">
        <v>86.058999999999997</v>
      </c>
      <c r="L82" s="692">
        <v>2.423</v>
      </c>
      <c r="M82" s="707">
        <v>152.05699999999999</v>
      </c>
    </row>
    <row r="83" spans="1:13" hidden="1">
      <c r="A83" s="733"/>
      <c r="B83" s="694"/>
      <c r="C83" s="1274" t="s">
        <v>432</v>
      </c>
      <c r="D83" s="1274"/>
      <c r="E83" s="1275"/>
      <c r="F83" s="690">
        <v>0</v>
      </c>
      <c r="G83" s="691">
        <v>0</v>
      </c>
      <c r="H83" s="692">
        <v>0</v>
      </c>
      <c r="I83" s="707">
        <v>0</v>
      </c>
      <c r="J83" s="691">
        <v>0</v>
      </c>
      <c r="K83" s="691">
        <v>0</v>
      </c>
      <c r="L83" s="692">
        <v>0</v>
      </c>
      <c r="M83" s="707">
        <v>0</v>
      </c>
    </row>
    <row r="84" spans="1:13" hidden="1">
      <c r="A84" s="733"/>
      <c r="B84" s="694"/>
      <c r="C84" s="1274" t="s">
        <v>433</v>
      </c>
      <c r="D84" s="1274" t="s">
        <v>424</v>
      </c>
      <c r="E84" s="1275"/>
      <c r="F84" s="690">
        <v>0</v>
      </c>
      <c r="G84" s="691">
        <v>0</v>
      </c>
      <c r="H84" s="692">
        <v>0</v>
      </c>
      <c r="I84" s="707">
        <v>0</v>
      </c>
      <c r="J84" s="691">
        <v>0</v>
      </c>
      <c r="K84" s="691">
        <v>0</v>
      </c>
      <c r="L84" s="692">
        <v>0</v>
      </c>
      <c r="M84" s="707">
        <v>0</v>
      </c>
    </row>
    <row r="85" spans="1:13">
      <c r="A85" s="733"/>
      <c r="B85" s="1253" t="s">
        <v>434</v>
      </c>
      <c r="C85" s="1254"/>
      <c r="D85" s="1254"/>
      <c r="E85" s="1255"/>
      <c r="F85" s="690">
        <v>0.25800000000000001</v>
      </c>
      <c r="G85" s="691">
        <v>5800.0330000000004</v>
      </c>
      <c r="H85" s="692">
        <v>70.042000000000002</v>
      </c>
      <c r="I85" s="707">
        <v>5870.3329999999996</v>
      </c>
      <c r="J85" s="691">
        <v>300.149</v>
      </c>
      <c r="K85" s="691">
        <v>8963.93</v>
      </c>
      <c r="L85" s="692">
        <v>100</v>
      </c>
      <c r="M85" s="707">
        <v>9364.0789999999997</v>
      </c>
    </row>
    <row r="86" spans="1:13">
      <c r="A86" s="733"/>
      <c r="B86" s="694"/>
      <c r="C86" s="1254" t="s">
        <v>434</v>
      </c>
      <c r="D86" s="1254"/>
      <c r="E86" s="1255"/>
      <c r="F86" s="690">
        <v>0.26300000000000001</v>
      </c>
      <c r="G86" s="691">
        <v>5800.3339999999998</v>
      </c>
      <c r="H86" s="692">
        <v>70.042000000000002</v>
      </c>
      <c r="I86" s="707">
        <v>5870.6390000000001</v>
      </c>
      <c r="J86" s="691">
        <v>300.15600000000001</v>
      </c>
      <c r="K86" s="691">
        <v>8964.1299999999992</v>
      </c>
      <c r="L86" s="692">
        <v>100</v>
      </c>
      <c r="M86" s="707">
        <v>9364.2860000000001</v>
      </c>
    </row>
    <row r="87" spans="1:13" hidden="1">
      <c r="A87" s="733"/>
      <c r="B87" s="694"/>
      <c r="C87" s="1274" t="s">
        <v>435</v>
      </c>
      <c r="D87" s="1274"/>
      <c r="E87" s="1275"/>
      <c r="F87" s="690">
        <v>0</v>
      </c>
      <c r="G87" s="691">
        <v>0</v>
      </c>
      <c r="H87" s="692">
        <v>0</v>
      </c>
      <c r="I87" s="707">
        <v>0</v>
      </c>
      <c r="J87" s="691">
        <v>0</v>
      </c>
      <c r="K87" s="691">
        <v>0</v>
      </c>
      <c r="L87" s="692">
        <v>0</v>
      </c>
      <c r="M87" s="707">
        <v>0</v>
      </c>
    </row>
    <row r="88" spans="1:13" ht="27" customHeight="1">
      <c r="A88" s="733"/>
      <c r="B88" s="694"/>
      <c r="C88" s="1274" t="s">
        <v>436</v>
      </c>
      <c r="D88" s="1274" t="s">
        <v>424</v>
      </c>
      <c r="E88" s="1275"/>
      <c r="F88" s="690">
        <v>-5.0000000000000001E-3</v>
      </c>
      <c r="G88" s="691">
        <v>-0.30099999999999999</v>
      </c>
      <c r="H88" s="692">
        <v>0</v>
      </c>
      <c r="I88" s="707">
        <v>-0.30599999999999999</v>
      </c>
      <c r="J88" s="691">
        <v>-7.0000000000000001E-3</v>
      </c>
      <c r="K88" s="691">
        <v>-0.2</v>
      </c>
      <c r="L88" s="692">
        <v>0</v>
      </c>
      <c r="M88" s="707">
        <v>-0.20699999999999999</v>
      </c>
    </row>
    <row r="89" spans="1:13">
      <c r="A89" s="733"/>
      <c r="B89" s="1253" t="s">
        <v>437</v>
      </c>
      <c r="C89" s="1254"/>
      <c r="D89" s="1254"/>
      <c r="E89" s="1255"/>
      <c r="F89" s="690">
        <v>641.71900000000005</v>
      </c>
      <c r="G89" s="691">
        <v>0</v>
      </c>
      <c r="H89" s="692">
        <v>0</v>
      </c>
      <c r="I89" s="707">
        <v>641.71900000000005</v>
      </c>
      <c r="J89" s="691">
        <v>743.69100000000003</v>
      </c>
      <c r="K89" s="691">
        <v>0</v>
      </c>
      <c r="L89" s="692">
        <v>0</v>
      </c>
      <c r="M89" s="707">
        <v>743.69100000000003</v>
      </c>
    </row>
    <row r="90" spans="1:13">
      <c r="A90" s="733"/>
      <c r="B90" s="694"/>
      <c r="C90" s="1254" t="s">
        <v>437</v>
      </c>
      <c r="D90" s="1254"/>
      <c r="E90" s="1255"/>
      <c r="F90" s="690">
        <v>643.49</v>
      </c>
      <c r="G90" s="691">
        <v>0</v>
      </c>
      <c r="H90" s="692">
        <v>0</v>
      </c>
      <c r="I90" s="707">
        <v>643.49</v>
      </c>
      <c r="J90" s="691">
        <v>747.34400000000005</v>
      </c>
      <c r="K90" s="691">
        <v>0</v>
      </c>
      <c r="L90" s="692">
        <v>0</v>
      </c>
      <c r="M90" s="707">
        <v>747.34400000000005</v>
      </c>
    </row>
    <row r="91" spans="1:13">
      <c r="A91" s="733"/>
      <c r="B91" s="694"/>
      <c r="C91" s="1274" t="s">
        <v>438</v>
      </c>
      <c r="D91" s="1274"/>
      <c r="E91" s="1275"/>
      <c r="F91" s="690">
        <v>-7.2999999999999995E-2</v>
      </c>
      <c r="G91" s="691">
        <v>0</v>
      </c>
      <c r="H91" s="692">
        <v>0</v>
      </c>
      <c r="I91" s="707">
        <v>-7.2999999999999995E-2</v>
      </c>
      <c r="J91" s="691">
        <v>-0.56799999999999995</v>
      </c>
      <c r="K91" s="691">
        <v>0</v>
      </c>
      <c r="L91" s="692">
        <v>0</v>
      </c>
      <c r="M91" s="707">
        <v>-0.56799999999999995</v>
      </c>
    </row>
    <row r="92" spans="1:13" ht="24.75" customHeight="1">
      <c r="A92" s="733"/>
      <c r="B92" s="694"/>
      <c r="C92" s="1274" t="s">
        <v>439</v>
      </c>
      <c r="D92" s="1274" t="s">
        <v>424</v>
      </c>
      <c r="E92" s="1275"/>
      <c r="F92" s="690">
        <v>-1.698</v>
      </c>
      <c r="G92" s="691">
        <v>0</v>
      </c>
      <c r="H92" s="692">
        <v>0</v>
      </c>
      <c r="I92" s="707">
        <v>-1.698</v>
      </c>
      <c r="J92" s="691">
        <v>-3.085</v>
      </c>
      <c r="K92" s="691">
        <v>0</v>
      </c>
      <c r="L92" s="692">
        <v>0</v>
      </c>
      <c r="M92" s="707">
        <v>-3.085</v>
      </c>
    </row>
    <row r="93" spans="1:13">
      <c r="A93" s="733"/>
      <c r="B93" s="1253" t="s">
        <v>440</v>
      </c>
      <c r="C93" s="1254"/>
      <c r="D93" s="1254"/>
      <c r="E93" s="1255"/>
      <c r="F93" s="690">
        <v>0.17100000000000001</v>
      </c>
      <c r="G93" s="691">
        <v>0.192</v>
      </c>
      <c r="H93" s="692">
        <v>0</v>
      </c>
      <c r="I93" s="707">
        <v>0.36299999999999999</v>
      </c>
      <c r="J93" s="691">
        <v>6.4000000000000001E-2</v>
      </c>
      <c r="K93" s="691">
        <v>4.7E-2</v>
      </c>
      <c r="L93" s="692">
        <v>0</v>
      </c>
      <c r="M93" s="707">
        <v>0.111</v>
      </c>
    </row>
    <row r="94" spans="1:13">
      <c r="A94" s="733"/>
      <c r="B94" s="694"/>
      <c r="C94" s="1254" t="s">
        <v>440</v>
      </c>
      <c r="D94" s="1254"/>
      <c r="E94" s="1255"/>
      <c r="F94" s="690">
        <v>0.18099999999999999</v>
      </c>
      <c r="G94" s="691">
        <v>0.19700000000000001</v>
      </c>
      <c r="H94" s="692">
        <v>0</v>
      </c>
      <c r="I94" s="707">
        <v>0.378</v>
      </c>
      <c r="J94" s="691">
        <v>7.4999999999999997E-2</v>
      </c>
      <c r="K94" s="691">
        <v>5.1999999999999998E-2</v>
      </c>
      <c r="L94" s="692">
        <v>0</v>
      </c>
      <c r="M94" s="707">
        <v>0.127</v>
      </c>
    </row>
    <row r="95" spans="1:13">
      <c r="A95" s="733"/>
      <c r="B95" s="694"/>
      <c r="C95" s="1274" t="s">
        <v>441</v>
      </c>
      <c r="D95" s="1274"/>
      <c r="E95" s="1275"/>
      <c r="F95" s="690">
        <v>0</v>
      </c>
      <c r="G95" s="691">
        <v>-5.0000000000000001E-3</v>
      </c>
      <c r="H95" s="692">
        <v>0</v>
      </c>
      <c r="I95" s="707">
        <v>-5.0000000000000001E-3</v>
      </c>
      <c r="J95" s="691">
        <v>0</v>
      </c>
      <c r="K95" s="691">
        <v>-5.0000000000000001E-3</v>
      </c>
      <c r="L95" s="692">
        <v>0</v>
      </c>
      <c r="M95" s="707">
        <v>-5.0000000000000001E-3</v>
      </c>
    </row>
    <row r="96" spans="1:13">
      <c r="A96" s="733"/>
      <c r="B96" s="694"/>
      <c r="C96" s="1274" t="s">
        <v>442</v>
      </c>
      <c r="D96" s="1274" t="s">
        <v>424</v>
      </c>
      <c r="E96" s="1275"/>
      <c r="F96" s="690">
        <v>-0.01</v>
      </c>
      <c r="G96" s="691">
        <v>0</v>
      </c>
      <c r="H96" s="692">
        <v>0</v>
      </c>
      <c r="I96" s="707">
        <v>-0.01</v>
      </c>
      <c r="J96" s="691">
        <v>-1.0999999999999999E-2</v>
      </c>
      <c r="K96" s="691">
        <v>0</v>
      </c>
      <c r="L96" s="692">
        <v>0</v>
      </c>
      <c r="M96" s="707">
        <v>-1.0999999999999999E-2</v>
      </c>
    </row>
    <row r="97" spans="1:13">
      <c r="A97" s="733"/>
      <c r="B97" s="1253" t="s">
        <v>443</v>
      </c>
      <c r="C97" s="1254"/>
      <c r="D97" s="1254"/>
      <c r="E97" s="1255"/>
      <c r="F97" s="690">
        <v>1.7000000000000001E-2</v>
      </c>
      <c r="G97" s="691">
        <v>0</v>
      </c>
      <c r="H97" s="692">
        <v>0</v>
      </c>
      <c r="I97" s="707">
        <v>1.7000000000000001E-2</v>
      </c>
      <c r="J97" s="691">
        <v>0</v>
      </c>
      <c r="K97" s="691">
        <v>0</v>
      </c>
      <c r="L97" s="692">
        <v>0</v>
      </c>
      <c r="M97" s="707">
        <v>0</v>
      </c>
    </row>
    <row r="98" spans="1:13">
      <c r="A98" s="733"/>
      <c r="B98" s="694"/>
      <c r="C98" s="1254" t="s">
        <v>443</v>
      </c>
      <c r="D98" s="1254"/>
      <c r="E98" s="1255"/>
      <c r="F98" s="690">
        <v>1.9E-2</v>
      </c>
      <c r="G98" s="691">
        <v>0</v>
      </c>
      <c r="H98" s="692">
        <v>0</v>
      </c>
      <c r="I98" s="707">
        <v>1.9E-2</v>
      </c>
      <c r="J98" s="691">
        <v>0</v>
      </c>
      <c r="K98" s="691">
        <v>0</v>
      </c>
      <c r="L98" s="692">
        <v>0</v>
      </c>
      <c r="M98" s="707">
        <v>0</v>
      </c>
    </row>
    <row r="99" spans="1:13" hidden="1">
      <c r="A99" s="733"/>
      <c r="B99" s="694"/>
      <c r="C99" s="1274" t="s">
        <v>444</v>
      </c>
      <c r="D99" s="1274"/>
      <c r="E99" s="1275"/>
      <c r="F99" s="690">
        <v>0</v>
      </c>
      <c r="G99" s="691">
        <v>0</v>
      </c>
      <c r="H99" s="692">
        <v>0</v>
      </c>
      <c r="I99" s="707">
        <v>0</v>
      </c>
      <c r="J99" s="691">
        <v>0</v>
      </c>
      <c r="K99" s="691">
        <v>0</v>
      </c>
      <c r="L99" s="692">
        <v>0</v>
      </c>
      <c r="M99" s="707">
        <v>0</v>
      </c>
    </row>
    <row r="100" spans="1:13">
      <c r="A100" s="733"/>
      <c r="B100" s="694"/>
      <c r="C100" s="1274" t="s">
        <v>445</v>
      </c>
      <c r="D100" s="1274" t="s">
        <v>424</v>
      </c>
      <c r="E100" s="1275"/>
      <c r="F100" s="690">
        <v>-2E-3</v>
      </c>
      <c r="G100" s="691">
        <v>0</v>
      </c>
      <c r="H100" s="692">
        <v>0</v>
      </c>
      <c r="I100" s="707">
        <v>-2E-3</v>
      </c>
      <c r="J100" s="691">
        <v>0</v>
      </c>
      <c r="K100" s="691">
        <v>0</v>
      </c>
      <c r="L100" s="692">
        <v>0</v>
      </c>
      <c r="M100" s="707">
        <v>0</v>
      </c>
    </row>
    <row r="101" spans="1:13">
      <c r="A101" s="733"/>
      <c r="B101" s="1253" t="s">
        <v>446</v>
      </c>
      <c r="C101" s="1254"/>
      <c r="D101" s="1254"/>
      <c r="E101" s="1255"/>
      <c r="F101" s="690">
        <v>2.387</v>
      </c>
      <c r="G101" s="691">
        <v>39.451000000000001</v>
      </c>
      <c r="H101" s="692">
        <v>15.54</v>
      </c>
      <c r="I101" s="707">
        <v>57.378</v>
      </c>
      <c r="J101" s="691">
        <v>22.518000000000001</v>
      </c>
      <c r="K101" s="691">
        <v>32.558999999999997</v>
      </c>
      <c r="L101" s="692">
        <v>0</v>
      </c>
      <c r="M101" s="707">
        <v>55.076999999999998</v>
      </c>
    </row>
    <row r="102" spans="1:13">
      <c r="A102" s="733"/>
      <c r="B102" s="694"/>
      <c r="C102" s="1254" t="s">
        <v>446</v>
      </c>
      <c r="D102" s="1254"/>
      <c r="E102" s="1255"/>
      <c r="F102" s="690">
        <v>2.3959999999999999</v>
      </c>
      <c r="G102" s="691">
        <v>40.417000000000002</v>
      </c>
      <c r="H102" s="692">
        <v>18.5</v>
      </c>
      <c r="I102" s="707">
        <v>61.313000000000002</v>
      </c>
      <c r="J102" s="691">
        <v>24.055</v>
      </c>
      <c r="K102" s="691">
        <v>34.627000000000002</v>
      </c>
      <c r="L102" s="692">
        <v>0</v>
      </c>
      <c r="M102" s="707">
        <v>58.682000000000002</v>
      </c>
    </row>
    <row r="103" spans="1:13">
      <c r="A103" s="733"/>
      <c r="B103" s="694"/>
      <c r="C103" s="1274" t="s">
        <v>447</v>
      </c>
      <c r="D103" s="1274"/>
      <c r="E103" s="1275"/>
      <c r="F103" s="690">
        <v>0</v>
      </c>
      <c r="G103" s="691">
        <v>-8.3000000000000004E-2</v>
      </c>
      <c r="H103" s="692">
        <v>0</v>
      </c>
      <c r="I103" s="707">
        <v>-8.3000000000000004E-2</v>
      </c>
      <c r="J103" s="691">
        <v>-5.0000000000000001E-3</v>
      </c>
      <c r="K103" s="691">
        <v>-0.15</v>
      </c>
      <c r="L103" s="692">
        <v>0</v>
      </c>
      <c r="M103" s="707">
        <v>-0.155</v>
      </c>
    </row>
    <row r="104" spans="1:13">
      <c r="A104" s="733"/>
      <c r="B104" s="694"/>
      <c r="C104" s="1274" t="s">
        <v>448</v>
      </c>
      <c r="D104" s="1274" t="s">
        <v>424</v>
      </c>
      <c r="E104" s="1275"/>
      <c r="F104" s="690">
        <v>-8.9999999999999993E-3</v>
      </c>
      <c r="G104" s="691">
        <v>-0.88300000000000001</v>
      </c>
      <c r="H104" s="692">
        <v>-2.96</v>
      </c>
      <c r="I104" s="707">
        <v>-3.8519999999999999</v>
      </c>
      <c r="J104" s="691">
        <v>-1.532</v>
      </c>
      <c r="K104" s="691">
        <v>-1.9179999999999999</v>
      </c>
      <c r="L104" s="692">
        <v>0</v>
      </c>
      <c r="M104" s="707">
        <v>-3.45</v>
      </c>
    </row>
    <row r="105" spans="1:13">
      <c r="A105" s="733"/>
      <c r="B105" s="1253" t="s">
        <v>449</v>
      </c>
      <c r="C105" s="1254"/>
      <c r="D105" s="1254"/>
      <c r="E105" s="1255"/>
      <c r="F105" s="690">
        <v>0</v>
      </c>
      <c r="G105" s="691">
        <v>407.19299999999998</v>
      </c>
      <c r="H105" s="690">
        <v>76.296000000000006</v>
      </c>
      <c r="I105" s="707">
        <v>483.48899999999998</v>
      </c>
      <c r="J105" s="691">
        <v>0</v>
      </c>
      <c r="K105" s="691">
        <v>315.94799999999998</v>
      </c>
      <c r="L105" s="690">
        <v>77.504999999999995</v>
      </c>
      <c r="M105" s="707">
        <v>393.45299999999997</v>
      </c>
    </row>
    <row r="106" spans="1:13">
      <c r="A106" s="733"/>
      <c r="B106" s="694"/>
      <c r="C106" s="1254" t="s">
        <v>449</v>
      </c>
      <c r="D106" s="1254"/>
      <c r="E106" s="1255"/>
      <c r="F106" s="690">
        <v>0</v>
      </c>
      <c r="G106" s="691">
        <v>407.19299999999998</v>
      </c>
      <c r="H106" s="692">
        <v>77.066999999999993</v>
      </c>
      <c r="I106" s="707">
        <v>484.26</v>
      </c>
      <c r="J106" s="691">
        <v>0</v>
      </c>
      <c r="K106" s="691">
        <v>315.94799999999998</v>
      </c>
      <c r="L106" s="692">
        <v>78.287000000000006</v>
      </c>
      <c r="M106" s="707">
        <v>394.23500000000001</v>
      </c>
    </row>
    <row r="107" spans="1:13" hidden="1">
      <c r="A107" s="733"/>
      <c r="B107" s="694"/>
      <c r="C107" s="1274" t="s">
        <v>450</v>
      </c>
      <c r="D107" s="1274"/>
      <c r="E107" s="1275"/>
      <c r="F107" s="690">
        <v>0</v>
      </c>
      <c r="G107" s="691">
        <v>0</v>
      </c>
      <c r="H107" s="692">
        <v>0</v>
      </c>
      <c r="I107" s="707">
        <v>0</v>
      </c>
      <c r="J107" s="691">
        <v>0</v>
      </c>
      <c r="K107" s="691">
        <v>0</v>
      </c>
      <c r="L107" s="692">
        <v>0</v>
      </c>
      <c r="M107" s="707">
        <v>0</v>
      </c>
    </row>
    <row r="108" spans="1:13">
      <c r="A108" s="733"/>
      <c r="B108" s="694"/>
      <c r="C108" s="1274" t="s">
        <v>451</v>
      </c>
      <c r="D108" s="1274" t="s">
        <v>424</v>
      </c>
      <c r="E108" s="1275"/>
      <c r="F108" s="690">
        <v>0</v>
      </c>
      <c r="G108" s="691">
        <v>0</v>
      </c>
      <c r="H108" s="692">
        <v>-0.77100000000000002</v>
      </c>
      <c r="I108" s="707">
        <v>-0.77100000000000002</v>
      </c>
      <c r="J108" s="691">
        <v>0</v>
      </c>
      <c r="K108" s="691">
        <v>0</v>
      </c>
      <c r="L108" s="692">
        <v>-0.78200000000000003</v>
      </c>
      <c r="M108" s="707">
        <v>-0.78200000000000003</v>
      </c>
    </row>
    <row r="109" spans="1:13" hidden="1">
      <c r="A109" s="733"/>
      <c r="B109" s="1253" t="s">
        <v>452</v>
      </c>
      <c r="C109" s="1254"/>
      <c r="D109" s="1254"/>
      <c r="E109" s="1255"/>
      <c r="F109" s="690">
        <v>0</v>
      </c>
      <c r="G109" s="691">
        <v>0</v>
      </c>
      <c r="H109" s="692">
        <v>0</v>
      </c>
      <c r="I109" s="707">
        <v>0</v>
      </c>
      <c r="J109" s="691">
        <v>0</v>
      </c>
      <c r="K109" s="691">
        <v>0</v>
      </c>
      <c r="L109" s="692">
        <v>0</v>
      </c>
      <c r="M109" s="707">
        <v>0</v>
      </c>
    </row>
    <row r="110" spans="1:13" hidden="1">
      <c r="A110" s="733"/>
      <c r="B110" s="694"/>
      <c r="C110" s="1254" t="s">
        <v>453</v>
      </c>
      <c r="D110" s="1254"/>
      <c r="E110" s="1255"/>
      <c r="F110" s="690">
        <v>0</v>
      </c>
      <c r="G110" s="691">
        <v>0</v>
      </c>
      <c r="H110" s="692">
        <v>0</v>
      </c>
      <c r="I110" s="707">
        <v>0</v>
      </c>
      <c r="J110" s="691">
        <v>0</v>
      </c>
      <c r="K110" s="691">
        <v>0</v>
      </c>
      <c r="L110" s="692">
        <v>0</v>
      </c>
      <c r="M110" s="707">
        <v>0</v>
      </c>
    </row>
    <row r="111" spans="1:13" hidden="1">
      <c r="A111" s="733"/>
      <c r="B111" s="694"/>
      <c r="C111" s="1274" t="s">
        <v>454</v>
      </c>
      <c r="D111" s="1274"/>
      <c r="E111" s="1275"/>
      <c r="F111" s="690">
        <v>0</v>
      </c>
      <c r="G111" s="691">
        <v>0</v>
      </c>
      <c r="H111" s="692">
        <v>0</v>
      </c>
      <c r="I111" s="707">
        <v>0</v>
      </c>
      <c r="J111" s="691">
        <v>0</v>
      </c>
      <c r="K111" s="691">
        <v>0</v>
      </c>
      <c r="L111" s="692">
        <v>0</v>
      </c>
      <c r="M111" s="707">
        <v>0</v>
      </c>
    </row>
    <row r="112" spans="1:13" hidden="1">
      <c r="A112" s="733"/>
      <c r="B112" s="694"/>
      <c r="C112" s="1274" t="s">
        <v>455</v>
      </c>
      <c r="D112" s="1274" t="s">
        <v>424</v>
      </c>
      <c r="E112" s="1275"/>
      <c r="F112" s="690">
        <v>0</v>
      </c>
      <c r="G112" s="691">
        <v>0</v>
      </c>
      <c r="H112" s="692">
        <v>0</v>
      </c>
      <c r="I112" s="707">
        <v>0</v>
      </c>
      <c r="J112" s="691">
        <v>0</v>
      </c>
      <c r="K112" s="691">
        <v>0</v>
      </c>
      <c r="L112" s="692">
        <v>0</v>
      </c>
      <c r="M112" s="707">
        <v>0</v>
      </c>
    </row>
    <row r="113" spans="1:13" hidden="1">
      <c r="A113" s="733"/>
      <c r="B113" s="1253" t="s">
        <v>456</v>
      </c>
      <c r="C113" s="1254"/>
      <c r="D113" s="1254"/>
      <c r="E113" s="1255"/>
      <c r="F113" s="690">
        <v>0</v>
      </c>
      <c r="G113" s="691">
        <v>0</v>
      </c>
      <c r="H113" s="692">
        <v>0</v>
      </c>
      <c r="I113" s="707">
        <v>0</v>
      </c>
      <c r="J113" s="691">
        <v>0</v>
      </c>
      <c r="K113" s="691">
        <v>0</v>
      </c>
      <c r="L113" s="692">
        <v>0</v>
      </c>
      <c r="M113" s="707">
        <v>0</v>
      </c>
    </row>
    <row r="114" spans="1:13" hidden="1">
      <c r="A114" s="733"/>
      <c r="B114" s="694"/>
      <c r="C114" s="1254" t="s">
        <v>457</v>
      </c>
      <c r="D114" s="1254"/>
      <c r="E114" s="1255"/>
      <c r="F114" s="690">
        <v>0</v>
      </c>
      <c r="G114" s="691">
        <v>0</v>
      </c>
      <c r="H114" s="692">
        <v>0</v>
      </c>
      <c r="I114" s="707">
        <v>0</v>
      </c>
      <c r="J114" s="691">
        <v>0</v>
      </c>
      <c r="K114" s="691">
        <v>0</v>
      </c>
      <c r="L114" s="692">
        <v>0</v>
      </c>
      <c r="M114" s="707">
        <v>0</v>
      </c>
    </row>
    <row r="115" spans="1:13" hidden="1">
      <c r="A115" s="733"/>
      <c r="B115" s="694"/>
      <c r="C115" s="1274" t="s">
        <v>458</v>
      </c>
      <c r="D115" s="1274"/>
      <c r="E115" s="1275"/>
      <c r="F115" s="690">
        <v>0</v>
      </c>
      <c r="G115" s="691">
        <v>0</v>
      </c>
      <c r="H115" s="692">
        <v>0</v>
      </c>
      <c r="I115" s="707">
        <v>0</v>
      </c>
      <c r="J115" s="691">
        <v>0</v>
      </c>
      <c r="K115" s="691">
        <v>0</v>
      </c>
      <c r="L115" s="692">
        <v>0</v>
      </c>
      <c r="M115" s="707">
        <v>0</v>
      </c>
    </row>
    <row r="116" spans="1:13" hidden="1">
      <c r="A116" s="733"/>
      <c r="B116" s="694"/>
      <c r="C116" s="1274" t="s">
        <v>459</v>
      </c>
      <c r="D116" s="1274" t="s">
        <v>424</v>
      </c>
      <c r="E116" s="1275"/>
      <c r="F116" s="690">
        <v>0</v>
      </c>
      <c r="G116" s="691">
        <v>0</v>
      </c>
      <c r="H116" s="692">
        <v>0</v>
      </c>
      <c r="I116" s="707">
        <v>0</v>
      </c>
      <c r="J116" s="691">
        <v>0</v>
      </c>
      <c r="K116" s="691">
        <v>0</v>
      </c>
      <c r="L116" s="692">
        <v>0</v>
      </c>
      <c r="M116" s="707">
        <v>0</v>
      </c>
    </row>
    <row r="117" spans="1:13" hidden="1">
      <c r="A117" s="733"/>
      <c r="B117" s="1253" t="s">
        <v>460</v>
      </c>
      <c r="C117" s="1254"/>
      <c r="D117" s="1254"/>
      <c r="E117" s="1255"/>
      <c r="F117" s="690">
        <v>0</v>
      </c>
      <c r="G117" s="691">
        <v>0</v>
      </c>
      <c r="H117" s="692">
        <v>0</v>
      </c>
      <c r="I117" s="707">
        <v>0</v>
      </c>
      <c r="J117" s="691">
        <v>0</v>
      </c>
      <c r="K117" s="691">
        <v>0</v>
      </c>
      <c r="L117" s="692">
        <v>0</v>
      </c>
      <c r="M117" s="707">
        <v>0</v>
      </c>
    </row>
    <row r="118" spans="1:13" hidden="1">
      <c r="A118" s="733"/>
      <c r="B118" s="694"/>
      <c r="C118" s="1254" t="s">
        <v>461</v>
      </c>
      <c r="D118" s="1254"/>
      <c r="E118" s="1255"/>
      <c r="F118" s="690">
        <v>0</v>
      </c>
      <c r="G118" s="691">
        <v>0</v>
      </c>
      <c r="H118" s="692">
        <v>0</v>
      </c>
      <c r="I118" s="707">
        <v>0</v>
      </c>
      <c r="J118" s="691">
        <v>0</v>
      </c>
      <c r="K118" s="691">
        <v>0</v>
      </c>
      <c r="L118" s="692">
        <v>0</v>
      </c>
      <c r="M118" s="707">
        <v>0</v>
      </c>
    </row>
    <row r="119" spans="1:13" hidden="1">
      <c r="A119" s="733"/>
      <c r="B119" s="694"/>
      <c r="C119" s="1274" t="s">
        <v>462</v>
      </c>
      <c r="D119" s="1274"/>
      <c r="E119" s="1275"/>
      <c r="F119" s="690">
        <v>0</v>
      </c>
      <c r="G119" s="691">
        <v>0</v>
      </c>
      <c r="H119" s="692">
        <v>0</v>
      </c>
      <c r="I119" s="707">
        <v>0</v>
      </c>
      <c r="J119" s="691">
        <v>0</v>
      </c>
      <c r="K119" s="691">
        <v>0</v>
      </c>
      <c r="L119" s="692">
        <v>0</v>
      </c>
      <c r="M119" s="707">
        <v>0</v>
      </c>
    </row>
    <row r="120" spans="1:13" hidden="1">
      <c r="A120" s="733"/>
      <c r="B120" s="694"/>
      <c r="C120" s="1274" t="s">
        <v>463</v>
      </c>
      <c r="D120" s="1274" t="s">
        <v>424</v>
      </c>
      <c r="E120" s="1275"/>
      <c r="F120" s="690">
        <v>0</v>
      </c>
      <c r="G120" s="691">
        <v>0</v>
      </c>
      <c r="H120" s="692">
        <v>0</v>
      </c>
      <c r="I120" s="707">
        <v>0</v>
      </c>
      <c r="J120" s="691">
        <v>0</v>
      </c>
      <c r="K120" s="691">
        <v>0</v>
      </c>
      <c r="L120" s="692">
        <v>0</v>
      </c>
      <c r="M120" s="707">
        <v>0</v>
      </c>
    </row>
    <row r="121" spans="1:13" hidden="1">
      <c r="A121" s="733"/>
      <c r="B121" s="1253" t="s">
        <v>464</v>
      </c>
      <c r="C121" s="1254"/>
      <c r="D121" s="1254"/>
      <c r="E121" s="1255"/>
      <c r="F121" s="690">
        <v>0</v>
      </c>
      <c r="G121" s="691">
        <v>0</v>
      </c>
      <c r="H121" s="692">
        <v>0</v>
      </c>
      <c r="I121" s="707">
        <v>0</v>
      </c>
      <c r="J121" s="691">
        <v>0</v>
      </c>
      <c r="K121" s="691">
        <v>0</v>
      </c>
      <c r="L121" s="692">
        <v>0</v>
      </c>
      <c r="M121" s="707">
        <v>0</v>
      </c>
    </row>
    <row r="122" spans="1:13" hidden="1">
      <c r="A122" s="733"/>
      <c r="B122" s="694"/>
      <c r="C122" s="1254" t="s">
        <v>465</v>
      </c>
      <c r="D122" s="1254"/>
      <c r="E122" s="1255"/>
      <c r="F122" s="690">
        <v>0</v>
      </c>
      <c r="G122" s="691">
        <v>0</v>
      </c>
      <c r="H122" s="692">
        <v>0</v>
      </c>
      <c r="I122" s="707">
        <v>0</v>
      </c>
      <c r="J122" s="691">
        <v>0</v>
      </c>
      <c r="K122" s="691">
        <v>0</v>
      </c>
      <c r="L122" s="692">
        <v>0</v>
      </c>
      <c r="M122" s="707">
        <v>0</v>
      </c>
    </row>
    <row r="123" spans="1:13" hidden="1">
      <c r="A123" s="733"/>
      <c r="B123" s="694"/>
      <c r="C123" s="1274" t="s">
        <v>466</v>
      </c>
      <c r="D123" s="1274"/>
      <c r="E123" s="1275"/>
      <c r="F123" s="690">
        <v>0</v>
      </c>
      <c r="G123" s="691">
        <v>0</v>
      </c>
      <c r="H123" s="692">
        <v>0</v>
      </c>
      <c r="I123" s="707">
        <v>0</v>
      </c>
      <c r="J123" s="691">
        <v>0</v>
      </c>
      <c r="K123" s="691">
        <v>0</v>
      </c>
      <c r="L123" s="692">
        <v>0</v>
      </c>
      <c r="M123" s="707">
        <v>0</v>
      </c>
    </row>
    <row r="124" spans="1:13" hidden="1">
      <c r="A124" s="733"/>
      <c r="B124" s="694"/>
      <c r="C124" s="1274" t="s">
        <v>467</v>
      </c>
      <c r="D124" s="1274" t="s">
        <v>424</v>
      </c>
      <c r="E124" s="1275"/>
      <c r="F124" s="690">
        <v>0</v>
      </c>
      <c r="G124" s="691">
        <v>0</v>
      </c>
      <c r="H124" s="692">
        <v>0</v>
      </c>
      <c r="I124" s="707">
        <v>0</v>
      </c>
      <c r="J124" s="691">
        <v>0</v>
      </c>
      <c r="K124" s="691">
        <v>0</v>
      </c>
      <c r="L124" s="692">
        <v>0</v>
      </c>
      <c r="M124" s="707">
        <v>0</v>
      </c>
    </row>
    <row r="125" spans="1:13" hidden="1">
      <c r="A125" s="733"/>
      <c r="B125" s="1253" t="s">
        <v>468</v>
      </c>
      <c r="C125" s="1254"/>
      <c r="D125" s="1254"/>
      <c r="E125" s="1255"/>
      <c r="F125" s="690">
        <v>0</v>
      </c>
      <c r="G125" s="691">
        <v>0</v>
      </c>
      <c r="H125" s="692">
        <v>0</v>
      </c>
      <c r="I125" s="707">
        <v>0</v>
      </c>
      <c r="J125" s="691">
        <v>0</v>
      </c>
      <c r="K125" s="691">
        <v>0</v>
      </c>
      <c r="L125" s="692">
        <v>0</v>
      </c>
      <c r="M125" s="707">
        <v>0</v>
      </c>
    </row>
    <row r="126" spans="1:13" hidden="1">
      <c r="A126" s="733"/>
      <c r="B126" s="694"/>
      <c r="C126" s="1254" t="s">
        <v>469</v>
      </c>
      <c r="D126" s="1254"/>
      <c r="E126" s="1255"/>
      <c r="F126" s="690">
        <v>0</v>
      </c>
      <c r="G126" s="691">
        <v>0</v>
      </c>
      <c r="H126" s="692">
        <v>0</v>
      </c>
      <c r="I126" s="707">
        <v>0</v>
      </c>
      <c r="J126" s="691">
        <v>0</v>
      </c>
      <c r="K126" s="691">
        <v>0</v>
      </c>
      <c r="L126" s="692">
        <v>0</v>
      </c>
      <c r="M126" s="707">
        <v>0</v>
      </c>
    </row>
    <row r="127" spans="1:13" hidden="1">
      <c r="A127" s="733"/>
      <c r="B127" s="694"/>
      <c r="C127" s="1274" t="s">
        <v>470</v>
      </c>
      <c r="D127" s="1274"/>
      <c r="E127" s="1275"/>
      <c r="F127" s="690">
        <v>0</v>
      </c>
      <c r="G127" s="691">
        <v>0</v>
      </c>
      <c r="H127" s="692">
        <v>0</v>
      </c>
      <c r="I127" s="707">
        <v>0</v>
      </c>
      <c r="J127" s="691">
        <v>0</v>
      </c>
      <c r="K127" s="691">
        <v>0</v>
      </c>
      <c r="L127" s="692">
        <v>0</v>
      </c>
      <c r="M127" s="707">
        <v>0</v>
      </c>
    </row>
    <row r="128" spans="1:13" hidden="1">
      <c r="A128" s="733"/>
      <c r="B128" s="694"/>
      <c r="C128" s="1274" t="s">
        <v>471</v>
      </c>
      <c r="D128" s="1274" t="s">
        <v>424</v>
      </c>
      <c r="E128" s="1275"/>
      <c r="F128" s="690">
        <v>0</v>
      </c>
      <c r="G128" s="691">
        <v>0</v>
      </c>
      <c r="H128" s="692">
        <v>0</v>
      </c>
      <c r="I128" s="707">
        <v>0</v>
      </c>
      <c r="J128" s="691">
        <v>0</v>
      </c>
      <c r="K128" s="691">
        <v>0</v>
      </c>
      <c r="L128" s="692">
        <v>0</v>
      </c>
      <c r="M128" s="707">
        <v>0</v>
      </c>
    </row>
    <row r="129" spans="1:13">
      <c r="A129" s="733"/>
      <c r="B129" s="1253" t="s">
        <v>472</v>
      </c>
      <c r="C129" s="1254"/>
      <c r="D129" s="1254"/>
      <c r="E129" s="1255"/>
      <c r="F129" s="690">
        <v>6.2309999999999999</v>
      </c>
      <c r="G129" s="691">
        <v>0</v>
      </c>
      <c r="H129" s="692">
        <v>0</v>
      </c>
      <c r="I129" s="707">
        <v>6.2309999999999999</v>
      </c>
      <c r="J129" s="691">
        <v>13.920999999999999</v>
      </c>
      <c r="K129" s="691">
        <v>0</v>
      </c>
      <c r="L129" s="692">
        <v>0</v>
      </c>
      <c r="M129" s="707">
        <v>13.920999999999999</v>
      </c>
    </row>
    <row r="130" spans="1:13">
      <c r="A130" s="733"/>
      <c r="B130" s="694"/>
      <c r="C130" s="1254" t="s">
        <v>473</v>
      </c>
      <c r="D130" s="1254"/>
      <c r="E130" s="1255"/>
      <c r="F130" s="690">
        <v>8.2550000000000008</v>
      </c>
      <c r="G130" s="691">
        <v>0</v>
      </c>
      <c r="H130" s="692">
        <v>0</v>
      </c>
      <c r="I130" s="707">
        <v>8.2550000000000008</v>
      </c>
      <c r="J130" s="691">
        <v>16.510000000000002</v>
      </c>
      <c r="K130" s="691">
        <v>0</v>
      </c>
      <c r="L130" s="692">
        <v>0</v>
      </c>
      <c r="M130" s="707">
        <v>16.510000000000002</v>
      </c>
    </row>
    <row r="131" spans="1:13" ht="25.5" customHeight="1">
      <c r="A131" s="733"/>
      <c r="B131" s="694"/>
      <c r="C131" s="1274" t="s">
        <v>998</v>
      </c>
      <c r="D131" s="1274"/>
      <c r="E131" s="1275"/>
      <c r="F131" s="690">
        <v>-4.2999999999999997E-2</v>
      </c>
      <c r="G131" s="691">
        <v>0</v>
      </c>
      <c r="H131" s="692">
        <v>0</v>
      </c>
      <c r="I131" s="707">
        <v>-4.2999999999999997E-2</v>
      </c>
      <c r="J131" s="691">
        <v>-7.0999999999999994E-2</v>
      </c>
      <c r="K131" s="691">
        <v>0</v>
      </c>
      <c r="L131" s="692">
        <v>0</v>
      </c>
      <c r="M131" s="707">
        <v>-7.0999999999999994E-2</v>
      </c>
    </row>
    <row r="132" spans="1:13" ht="26.25" customHeight="1">
      <c r="A132" s="733"/>
      <c r="B132" s="694"/>
      <c r="C132" s="1274" t="s">
        <v>999</v>
      </c>
      <c r="D132" s="1274" t="s">
        <v>424</v>
      </c>
      <c r="E132" s="1275"/>
      <c r="F132" s="690">
        <v>-1.9810000000000001</v>
      </c>
      <c r="G132" s="691">
        <v>0</v>
      </c>
      <c r="H132" s="692">
        <v>0</v>
      </c>
      <c r="I132" s="707">
        <v>-1.9810000000000001</v>
      </c>
      <c r="J132" s="691">
        <v>-2.5179999999999998</v>
      </c>
      <c r="K132" s="691">
        <v>0</v>
      </c>
      <c r="L132" s="692">
        <v>0</v>
      </c>
      <c r="M132" s="707">
        <v>-2.5179999999999998</v>
      </c>
    </row>
    <row r="133" spans="1:13" hidden="1">
      <c r="A133" s="733"/>
      <c r="B133" s="1262" t="s">
        <v>474</v>
      </c>
      <c r="C133" s="1254"/>
      <c r="D133" s="1254"/>
      <c r="E133" s="1255"/>
      <c r="F133" s="690">
        <v>0</v>
      </c>
      <c r="G133" s="691">
        <v>0</v>
      </c>
      <c r="H133" s="692">
        <v>0</v>
      </c>
      <c r="I133" s="707">
        <v>0</v>
      </c>
      <c r="J133" s="691">
        <v>0</v>
      </c>
      <c r="K133" s="691">
        <v>0</v>
      </c>
      <c r="L133" s="692">
        <v>0</v>
      </c>
      <c r="M133" s="707">
        <v>0</v>
      </c>
    </row>
    <row r="134" spans="1:13" hidden="1">
      <c r="A134" s="733"/>
      <c r="B134" s="718"/>
      <c r="C134" s="1254" t="s">
        <v>475</v>
      </c>
      <c r="D134" s="1254"/>
      <c r="E134" s="1255"/>
      <c r="F134" s="690">
        <v>0</v>
      </c>
      <c r="G134" s="691">
        <v>0</v>
      </c>
      <c r="H134" s="692">
        <v>0</v>
      </c>
      <c r="I134" s="707">
        <v>0</v>
      </c>
      <c r="J134" s="691">
        <v>0</v>
      </c>
      <c r="K134" s="691">
        <v>0</v>
      </c>
      <c r="L134" s="692">
        <v>0</v>
      </c>
      <c r="M134" s="707">
        <v>0</v>
      </c>
    </row>
    <row r="135" spans="1:13" hidden="1">
      <c r="A135" s="733"/>
      <c r="B135" s="718"/>
      <c r="C135" s="1274" t="s">
        <v>476</v>
      </c>
      <c r="D135" s="1274" t="s">
        <v>424</v>
      </c>
      <c r="E135" s="1275"/>
      <c r="F135" s="690">
        <v>0</v>
      </c>
      <c r="G135" s="691">
        <v>0</v>
      </c>
      <c r="H135" s="692">
        <v>0</v>
      </c>
      <c r="I135" s="707">
        <v>0</v>
      </c>
      <c r="J135" s="691">
        <v>0</v>
      </c>
      <c r="K135" s="691">
        <v>0</v>
      </c>
      <c r="L135" s="692">
        <v>0</v>
      </c>
      <c r="M135" s="707">
        <v>0</v>
      </c>
    </row>
    <row r="136" spans="1:13" hidden="1">
      <c r="A136" s="733"/>
      <c r="B136" s="1262" t="s">
        <v>477</v>
      </c>
      <c r="C136" s="1254"/>
      <c r="D136" s="1254"/>
      <c r="E136" s="1255"/>
      <c r="F136" s="690">
        <v>0</v>
      </c>
      <c r="G136" s="691">
        <v>0</v>
      </c>
      <c r="H136" s="692">
        <v>0</v>
      </c>
      <c r="I136" s="707">
        <v>0</v>
      </c>
      <c r="J136" s="691">
        <v>0</v>
      </c>
      <c r="K136" s="691">
        <v>0</v>
      </c>
      <c r="L136" s="692">
        <v>0</v>
      </c>
      <c r="M136" s="707">
        <v>0</v>
      </c>
    </row>
    <row r="137" spans="1:13" hidden="1">
      <c r="A137" s="733"/>
      <c r="B137" s="718"/>
      <c r="C137" s="1254" t="s">
        <v>478</v>
      </c>
      <c r="D137" s="1254"/>
      <c r="E137" s="1255"/>
      <c r="F137" s="690">
        <v>0</v>
      </c>
      <c r="G137" s="691">
        <v>0</v>
      </c>
      <c r="H137" s="692">
        <v>0</v>
      </c>
      <c r="I137" s="707">
        <v>0</v>
      </c>
      <c r="J137" s="691">
        <v>0</v>
      </c>
      <c r="K137" s="691">
        <v>0</v>
      </c>
      <c r="L137" s="692">
        <v>0</v>
      </c>
      <c r="M137" s="707">
        <v>0</v>
      </c>
    </row>
    <row r="138" spans="1:13" hidden="1">
      <c r="A138" s="733"/>
      <c r="B138" s="718"/>
      <c r="C138" s="1274" t="s">
        <v>479</v>
      </c>
      <c r="D138" s="1274" t="s">
        <v>424</v>
      </c>
      <c r="E138" s="1275"/>
      <c r="F138" s="690">
        <v>0</v>
      </c>
      <c r="G138" s="691">
        <v>0</v>
      </c>
      <c r="H138" s="692">
        <v>0</v>
      </c>
      <c r="I138" s="707">
        <v>0</v>
      </c>
      <c r="J138" s="691">
        <v>0</v>
      </c>
      <c r="K138" s="691">
        <v>0</v>
      </c>
      <c r="L138" s="692">
        <v>0</v>
      </c>
      <c r="M138" s="707">
        <v>0</v>
      </c>
    </row>
    <row r="139" spans="1:13" hidden="1">
      <c r="A139" s="733"/>
      <c r="B139" s="1262" t="s">
        <v>480</v>
      </c>
      <c r="C139" s="1254"/>
      <c r="D139" s="1254"/>
      <c r="E139" s="1255"/>
      <c r="F139" s="690">
        <v>0</v>
      </c>
      <c r="G139" s="691">
        <v>0</v>
      </c>
      <c r="H139" s="692">
        <v>0</v>
      </c>
      <c r="I139" s="707">
        <v>0</v>
      </c>
      <c r="J139" s="691">
        <v>0</v>
      </c>
      <c r="K139" s="691">
        <v>0</v>
      </c>
      <c r="L139" s="692">
        <v>0</v>
      </c>
      <c r="M139" s="707">
        <v>0</v>
      </c>
    </row>
    <row r="140" spans="1:13" hidden="1">
      <c r="A140" s="733"/>
      <c r="B140" s="718"/>
      <c r="C140" s="1254" t="s">
        <v>481</v>
      </c>
      <c r="D140" s="1254"/>
      <c r="E140" s="1255"/>
      <c r="F140" s="690">
        <v>0</v>
      </c>
      <c r="G140" s="691">
        <v>0</v>
      </c>
      <c r="H140" s="692">
        <v>0</v>
      </c>
      <c r="I140" s="707">
        <v>0</v>
      </c>
      <c r="J140" s="691">
        <v>0</v>
      </c>
      <c r="K140" s="691">
        <v>0</v>
      </c>
      <c r="L140" s="692">
        <v>0</v>
      </c>
      <c r="M140" s="707">
        <v>0</v>
      </c>
    </row>
    <row r="141" spans="1:13" hidden="1">
      <c r="A141" s="733"/>
      <c r="B141" s="718"/>
      <c r="C141" s="1274" t="s">
        <v>482</v>
      </c>
      <c r="D141" s="1274" t="s">
        <v>424</v>
      </c>
      <c r="E141" s="1275"/>
      <c r="F141" s="690">
        <v>0</v>
      </c>
      <c r="G141" s="691">
        <v>0</v>
      </c>
      <c r="H141" s="692">
        <v>0</v>
      </c>
      <c r="I141" s="707">
        <v>0</v>
      </c>
      <c r="J141" s="691">
        <v>0</v>
      </c>
      <c r="K141" s="691">
        <v>0</v>
      </c>
      <c r="L141" s="692">
        <v>0</v>
      </c>
      <c r="M141" s="707">
        <v>0</v>
      </c>
    </row>
    <row r="142" spans="1:13" hidden="1">
      <c r="A142" s="733"/>
      <c r="B142" s="1262" t="s">
        <v>483</v>
      </c>
      <c r="C142" s="1254"/>
      <c r="D142" s="1254"/>
      <c r="E142" s="1255"/>
      <c r="F142" s="690">
        <v>0</v>
      </c>
      <c r="G142" s="691">
        <v>0</v>
      </c>
      <c r="H142" s="692">
        <v>0</v>
      </c>
      <c r="I142" s="707">
        <v>0</v>
      </c>
      <c r="J142" s="691">
        <v>0</v>
      </c>
      <c r="K142" s="691">
        <v>0</v>
      </c>
      <c r="L142" s="692">
        <v>0</v>
      </c>
      <c r="M142" s="707">
        <v>0</v>
      </c>
    </row>
    <row r="143" spans="1:13" hidden="1">
      <c r="A143" s="733"/>
      <c r="B143" s="718"/>
      <c r="C143" s="1254" t="s">
        <v>484</v>
      </c>
      <c r="D143" s="1254"/>
      <c r="E143" s="1255"/>
      <c r="F143" s="690">
        <v>0</v>
      </c>
      <c r="G143" s="691">
        <v>0</v>
      </c>
      <c r="H143" s="692">
        <v>0</v>
      </c>
      <c r="I143" s="707">
        <v>0</v>
      </c>
      <c r="J143" s="691">
        <v>0</v>
      </c>
      <c r="K143" s="691">
        <v>0</v>
      </c>
      <c r="L143" s="692">
        <v>0</v>
      </c>
      <c r="M143" s="707">
        <v>0</v>
      </c>
    </row>
    <row r="144" spans="1:13" hidden="1">
      <c r="A144" s="733"/>
      <c r="B144" s="718"/>
      <c r="C144" s="1274" t="s">
        <v>485</v>
      </c>
      <c r="D144" s="1274" t="s">
        <v>424</v>
      </c>
      <c r="E144" s="1275"/>
      <c r="F144" s="690">
        <v>0</v>
      </c>
      <c r="G144" s="691">
        <v>0</v>
      </c>
      <c r="H144" s="692">
        <v>0</v>
      </c>
      <c r="I144" s="707">
        <v>0</v>
      </c>
      <c r="J144" s="691">
        <v>0</v>
      </c>
      <c r="K144" s="691">
        <v>0</v>
      </c>
      <c r="L144" s="692">
        <v>0</v>
      </c>
      <c r="M144" s="707">
        <v>0</v>
      </c>
    </row>
    <row r="145" spans="1:13" hidden="1">
      <c r="A145" s="733"/>
      <c r="B145" s="1262" t="s">
        <v>486</v>
      </c>
      <c r="C145" s="1254"/>
      <c r="D145" s="1254"/>
      <c r="E145" s="1255"/>
      <c r="F145" s="690">
        <v>0</v>
      </c>
      <c r="G145" s="691">
        <v>0</v>
      </c>
      <c r="H145" s="692">
        <v>0</v>
      </c>
      <c r="I145" s="707">
        <v>0</v>
      </c>
      <c r="J145" s="691">
        <v>0</v>
      </c>
      <c r="K145" s="691">
        <v>0</v>
      </c>
      <c r="L145" s="692">
        <v>0</v>
      </c>
      <c r="M145" s="707">
        <v>0</v>
      </c>
    </row>
    <row r="146" spans="1:13" hidden="1">
      <c r="A146" s="733"/>
      <c r="B146" s="718"/>
      <c r="C146" s="1254" t="s">
        <v>487</v>
      </c>
      <c r="D146" s="1254"/>
      <c r="E146" s="1255"/>
      <c r="F146" s="690">
        <v>0</v>
      </c>
      <c r="G146" s="691">
        <v>0</v>
      </c>
      <c r="H146" s="692">
        <v>0</v>
      </c>
      <c r="I146" s="707">
        <v>0</v>
      </c>
      <c r="J146" s="691">
        <v>0</v>
      </c>
      <c r="K146" s="691">
        <v>0</v>
      </c>
      <c r="L146" s="692">
        <v>0</v>
      </c>
      <c r="M146" s="707">
        <v>0</v>
      </c>
    </row>
    <row r="147" spans="1:13" hidden="1">
      <c r="A147" s="733"/>
      <c r="B147" s="718"/>
      <c r="C147" s="1274" t="s">
        <v>488</v>
      </c>
      <c r="D147" s="1274" t="s">
        <v>424</v>
      </c>
      <c r="E147" s="1275"/>
      <c r="F147" s="690">
        <v>0</v>
      </c>
      <c r="G147" s="691">
        <v>0</v>
      </c>
      <c r="H147" s="692">
        <v>0</v>
      </c>
      <c r="I147" s="707">
        <v>0</v>
      </c>
      <c r="J147" s="691">
        <v>0</v>
      </c>
      <c r="K147" s="691">
        <v>0</v>
      </c>
      <c r="L147" s="692">
        <v>0</v>
      </c>
      <c r="M147" s="707">
        <v>0</v>
      </c>
    </row>
    <row r="148" spans="1:13" hidden="1">
      <c r="A148" s="733"/>
      <c r="B148" s="1262" t="s">
        <v>489</v>
      </c>
      <c r="C148" s="1254"/>
      <c r="D148" s="1254"/>
      <c r="E148" s="1255"/>
      <c r="F148" s="690">
        <v>0</v>
      </c>
      <c r="G148" s="691">
        <v>0</v>
      </c>
      <c r="H148" s="692">
        <v>0</v>
      </c>
      <c r="I148" s="707">
        <v>0</v>
      </c>
      <c r="J148" s="691">
        <v>0</v>
      </c>
      <c r="K148" s="691">
        <v>0</v>
      </c>
      <c r="L148" s="692">
        <v>0</v>
      </c>
      <c r="M148" s="707">
        <v>0</v>
      </c>
    </row>
    <row r="149" spans="1:13" hidden="1">
      <c r="A149" s="733"/>
      <c r="B149" s="718"/>
      <c r="C149" s="1254" t="s">
        <v>490</v>
      </c>
      <c r="D149" s="1254"/>
      <c r="E149" s="1255"/>
      <c r="F149" s="690">
        <v>0</v>
      </c>
      <c r="G149" s="691">
        <v>0</v>
      </c>
      <c r="H149" s="692">
        <v>0</v>
      </c>
      <c r="I149" s="707">
        <v>0</v>
      </c>
      <c r="J149" s="691">
        <v>0</v>
      </c>
      <c r="K149" s="691">
        <v>0</v>
      </c>
      <c r="L149" s="692">
        <v>0</v>
      </c>
      <c r="M149" s="707">
        <v>0</v>
      </c>
    </row>
    <row r="150" spans="1:13" hidden="1">
      <c r="A150" s="733"/>
      <c r="B150" s="718"/>
      <c r="C150" s="1274" t="s">
        <v>491</v>
      </c>
      <c r="D150" s="1274" t="s">
        <v>424</v>
      </c>
      <c r="E150" s="1275"/>
      <c r="F150" s="690">
        <v>0</v>
      </c>
      <c r="G150" s="691">
        <v>0</v>
      </c>
      <c r="H150" s="692">
        <v>0</v>
      </c>
      <c r="I150" s="707">
        <v>0</v>
      </c>
      <c r="J150" s="691">
        <v>0</v>
      </c>
      <c r="K150" s="691">
        <v>0</v>
      </c>
      <c r="L150" s="692">
        <v>0</v>
      </c>
      <c r="M150" s="707">
        <v>0</v>
      </c>
    </row>
    <row r="151" spans="1:13" hidden="1">
      <c r="A151" s="733"/>
      <c r="B151" s="1244" t="s">
        <v>492</v>
      </c>
      <c r="C151" s="1245"/>
      <c r="D151" s="1245"/>
      <c r="E151" s="1246"/>
      <c r="F151" s="690">
        <v>0</v>
      </c>
      <c r="G151" s="691">
        <v>0</v>
      </c>
      <c r="H151" s="692">
        <v>0</v>
      </c>
      <c r="I151" s="707">
        <v>0</v>
      </c>
      <c r="J151" s="691">
        <v>0</v>
      </c>
      <c r="K151" s="691">
        <v>0</v>
      </c>
      <c r="L151" s="692">
        <v>0</v>
      </c>
      <c r="M151" s="707">
        <v>0</v>
      </c>
    </row>
    <row r="152" spans="1:13" hidden="1">
      <c r="A152" s="733"/>
      <c r="B152" s="1244" t="s">
        <v>493</v>
      </c>
      <c r="C152" s="1245"/>
      <c r="D152" s="1245"/>
      <c r="E152" s="1246"/>
      <c r="F152" s="690">
        <v>0</v>
      </c>
      <c r="G152" s="691">
        <v>0</v>
      </c>
      <c r="H152" s="692">
        <v>0</v>
      </c>
      <c r="I152" s="707">
        <v>0</v>
      </c>
      <c r="J152" s="691">
        <v>0</v>
      </c>
      <c r="K152" s="691">
        <v>0</v>
      </c>
      <c r="L152" s="692">
        <v>0</v>
      </c>
      <c r="M152" s="707">
        <v>0</v>
      </c>
    </row>
    <row r="153" spans="1:13">
      <c r="A153" s="733"/>
      <c r="B153" s="1269" t="s">
        <v>494</v>
      </c>
      <c r="C153" s="1245"/>
      <c r="D153" s="1245"/>
      <c r="E153" s="1246"/>
      <c r="F153" s="690">
        <v>0</v>
      </c>
      <c r="G153" s="691">
        <v>0</v>
      </c>
      <c r="H153" s="690">
        <v>0</v>
      </c>
      <c r="I153" s="707">
        <v>0</v>
      </c>
      <c r="J153" s="691">
        <v>0</v>
      </c>
      <c r="K153" s="691">
        <v>0</v>
      </c>
      <c r="L153" s="690">
        <v>0</v>
      </c>
      <c r="M153" s="707">
        <v>0</v>
      </c>
    </row>
    <row r="154" spans="1:13">
      <c r="A154" s="733"/>
      <c r="B154" s="694"/>
      <c r="C154" s="1245" t="s">
        <v>494</v>
      </c>
      <c r="D154" s="1245"/>
      <c r="E154" s="1246"/>
      <c r="F154" s="690">
        <v>0</v>
      </c>
      <c r="G154" s="691">
        <v>0</v>
      </c>
      <c r="H154" s="692">
        <v>0</v>
      </c>
      <c r="I154" s="707">
        <v>0</v>
      </c>
      <c r="J154" s="691">
        <v>0</v>
      </c>
      <c r="K154" s="691">
        <v>0</v>
      </c>
      <c r="L154" s="692">
        <v>0</v>
      </c>
      <c r="M154" s="707">
        <v>0</v>
      </c>
    </row>
    <row r="155" spans="1:13" ht="0.75" customHeight="1">
      <c r="A155" s="733"/>
      <c r="B155" s="718"/>
      <c r="C155" s="1274" t="s">
        <v>495</v>
      </c>
      <c r="D155" s="1274" t="s">
        <v>424</v>
      </c>
      <c r="E155" s="1275"/>
      <c r="F155" s="690">
        <v>0</v>
      </c>
      <c r="G155" s="691">
        <v>0</v>
      </c>
      <c r="H155" s="692">
        <v>0</v>
      </c>
      <c r="I155" s="707">
        <v>0</v>
      </c>
      <c r="J155" s="691">
        <v>0</v>
      </c>
      <c r="K155" s="691">
        <v>0</v>
      </c>
      <c r="L155" s="692">
        <v>0</v>
      </c>
      <c r="M155" s="707">
        <v>0</v>
      </c>
    </row>
    <row r="156" spans="1:13">
      <c r="A156" s="733"/>
      <c r="B156" s="1269" t="s">
        <v>496</v>
      </c>
      <c r="C156" s="1245"/>
      <c r="D156" s="1245"/>
      <c r="E156" s="1246"/>
      <c r="F156" s="690">
        <v>0</v>
      </c>
      <c r="G156" s="691">
        <v>9.7000000000000003E-2</v>
      </c>
      <c r="H156" s="692">
        <v>0</v>
      </c>
      <c r="I156" s="707">
        <v>9.7000000000000003E-2</v>
      </c>
      <c r="J156" s="691">
        <v>0</v>
      </c>
      <c r="K156" s="691">
        <v>0</v>
      </c>
      <c r="L156" s="692">
        <v>0</v>
      </c>
      <c r="M156" s="707">
        <v>0</v>
      </c>
    </row>
    <row r="157" spans="1:13">
      <c r="A157" s="733"/>
      <c r="B157" s="694"/>
      <c r="C157" s="1245" t="s">
        <v>496</v>
      </c>
      <c r="D157" s="1245"/>
      <c r="E157" s="1246"/>
      <c r="F157" s="690">
        <v>0</v>
      </c>
      <c r="G157" s="691">
        <v>9.7000000000000003E-2</v>
      </c>
      <c r="H157" s="692">
        <v>0</v>
      </c>
      <c r="I157" s="707">
        <v>9.7000000000000003E-2</v>
      </c>
      <c r="J157" s="691">
        <v>0</v>
      </c>
      <c r="K157" s="691">
        <v>0</v>
      </c>
      <c r="L157" s="692">
        <v>0</v>
      </c>
      <c r="M157" s="707">
        <v>0</v>
      </c>
    </row>
    <row r="158" spans="1:13" hidden="1">
      <c r="A158" s="733"/>
      <c r="B158" s="718"/>
      <c r="C158" s="1274" t="s">
        <v>497</v>
      </c>
      <c r="D158" s="1274" t="s">
        <v>424</v>
      </c>
      <c r="E158" s="1275"/>
      <c r="F158" s="690">
        <v>0</v>
      </c>
      <c r="G158" s="691">
        <v>0</v>
      </c>
      <c r="H158" s="692">
        <v>0</v>
      </c>
      <c r="I158" s="707">
        <v>0</v>
      </c>
      <c r="J158" s="691">
        <v>0</v>
      </c>
      <c r="K158" s="691">
        <v>0</v>
      </c>
      <c r="L158" s="692">
        <v>0</v>
      </c>
      <c r="M158" s="707">
        <v>0</v>
      </c>
    </row>
    <row r="159" spans="1:13" hidden="1">
      <c r="A159" s="733"/>
      <c r="B159" s="1244" t="s">
        <v>498</v>
      </c>
      <c r="C159" s="1245"/>
      <c r="D159" s="1245"/>
      <c r="E159" s="1246"/>
      <c r="F159" s="690">
        <v>0</v>
      </c>
      <c r="G159" s="691">
        <v>0</v>
      </c>
      <c r="H159" s="692">
        <v>0</v>
      </c>
      <c r="I159" s="707">
        <v>0</v>
      </c>
      <c r="J159" s="691">
        <v>0</v>
      </c>
      <c r="K159" s="691">
        <v>0</v>
      </c>
      <c r="L159" s="692">
        <v>0</v>
      </c>
      <c r="M159" s="707">
        <v>0</v>
      </c>
    </row>
    <row r="160" spans="1:13">
      <c r="A160" s="733"/>
      <c r="B160" s="1269" t="s">
        <v>499</v>
      </c>
      <c r="C160" s="1245"/>
      <c r="D160" s="1245"/>
      <c r="E160" s="1246"/>
      <c r="F160" s="690">
        <v>58.341999999999999</v>
      </c>
      <c r="G160" s="691">
        <v>33.881</v>
      </c>
      <c r="H160" s="692">
        <v>0</v>
      </c>
      <c r="I160" s="707">
        <v>92.222999999999999</v>
      </c>
      <c r="J160" s="691">
        <v>59.334000000000003</v>
      </c>
      <c r="K160" s="691">
        <v>2.3420000000000001</v>
      </c>
      <c r="L160" s="692">
        <v>0</v>
      </c>
      <c r="M160" s="707">
        <v>61.676000000000002</v>
      </c>
    </row>
    <row r="161" spans="1:256">
      <c r="A161" s="733"/>
      <c r="B161" s="694"/>
      <c r="C161" s="1245" t="s">
        <v>500</v>
      </c>
      <c r="D161" s="1245"/>
      <c r="E161" s="1246"/>
      <c r="F161" s="690">
        <v>82.236000000000004</v>
      </c>
      <c r="G161" s="691">
        <v>149.79499999999999</v>
      </c>
      <c r="H161" s="692">
        <v>4.1749999999999998</v>
      </c>
      <c r="I161" s="707">
        <v>236.20599999999999</v>
      </c>
      <c r="J161" s="691">
        <v>83.123999999999995</v>
      </c>
      <c r="K161" s="691">
        <v>126</v>
      </c>
      <c r="L161" s="692">
        <v>4.22</v>
      </c>
      <c r="M161" s="707">
        <v>213.34399999999999</v>
      </c>
    </row>
    <row r="162" spans="1:256" ht="27" customHeight="1" thickBot="1">
      <c r="A162" s="733"/>
      <c r="B162" s="781"/>
      <c r="C162" s="1290" t="s">
        <v>501</v>
      </c>
      <c r="D162" s="1290" t="s">
        <v>424</v>
      </c>
      <c r="E162" s="1291"/>
      <c r="F162" s="742">
        <v>-23.893999999999998</v>
      </c>
      <c r="G162" s="743">
        <v>-115.914</v>
      </c>
      <c r="H162" s="758">
        <v>-4.1749999999999998</v>
      </c>
      <c r="I162" s="713">
        <v>-143.983</v>
      </c>
      <c r="J162" s="743">
        <v>-23.79</v>
      </c>
      <c r="K162" s="743">
        <v>-123.658</v>
      </c>
      <c r="L162" s="758">
        <v>-4.22</v>
      </c>
      <c r="M162" s="713">
        <v>-151.66800000000001</v>
      </c>
    </row>
    <row r="163" spans="1:256" ht="13.5" thickBot="1">
      <c r="A163" s="759"/>
      <c r="B163" s="1282" t="s">
        <v>502</v>
      </c>
      <c r="C163" s="1283"/>
      <c r="D163" s="1283"/>
      <c r="E163" s="1284"/>
      <c r="F163" s="677">
        <v>115222.984</v>
      </c>
      <c r="G163" s="678">
        <v>49411.300430000003</v>
      </c>
      <c r="H163" s="678">
        <v>3712.0259999999998</v>
      </c>
      <c r="I163" s="700">
        <v>168346.31043000001</v>
      </c>
      <c r="J163" s="678">
        <v>121765.999</v>
      </c>
      <c r="K163" s="678">
        <v>51471.542999999998</v>
      </c>
      <c r="L163" s="678">
        <v>7778.9639999999999</v>
      </c>
      <c r="M163" s="700">
        <v>181016.50599999999</v>
      </c>
      <c r="N163" s="667"/>
      <c r="O163" s="667"/>
      <c r="P163" s="667"/>
      <c r="Q163" s="667"/>
      <c r="R163" s="667"/>
      <c r="S163" s="667"/>
      <c r="T163" s="667"/>
      <c r="U163" s="667"/>
      <c r="V163" s="667"/>
      <c r="W163" s="667"/>
      <c r="X163" s="667"/>
      <c r="Y163" s="667"/>
      <c r="Z163" s="667"/>
      <c r="AA163" s="667"/>
      <c r="AB163" s="667"/>
      <c r="AC163" s="667"/>
      <c r="AD163" s="667"/>
      <c r="AE163" s="667"/>
      <c r="AF163" s="667"/>
      <c r="AG163" s="667"/>
      <c r="AH163" s="667"/>
      <c r="AI163" s="667"/>
      <c r="AJ163" s="667"/>
      <c r="AK163" s="756"/>
      <c r="AL163" s="756"/>
      <c r="AM163" s="756"/>
      <c r="AN163" s="756"/>
      <c r="AO163" s="756"/>
      <c r="AP163" s="756"/>
      <c r="AQ163" s="756"/>
      <c r="AR163" s="756"/>
      <c r="AS163" s="756"/>
      <c r="AT163" s="756"/>
      <c r="AU163" s="756"/>
      <c r="AV163" s="756"/>
      <c r="AW163" s="756"/>
      <c r="AX163" s="756"/>
      <c r="AY163" s="756"/>
      <c r="AZ163" s="756"/>
      <c r="BA163" s="756"/>
      <c r="BB163" s="756"/>
      <c r="BC163" s="756"/>
      <c r="BD163" s="756"/>
      <c r="BE163" s="756"/>
      <c r="BF163" s="756"/>
      <c r="BG163" s="756"/>
      <c r="BH163" s="756"/>
      <c r="BI163" s="756"/>
      <c r="BJ163" s="756"/>
      <c r="BK163" s="756"/>
      <c r="BL163" s="756"/>
      <c r="BM163" s="756"/>
      <c r="BN163" s="756"/>
      <c r="BO163" s="756"/>
      <c r="BP163" s="756"/>
      <c r="BQ163" s="756"/>
      <c r="BR163" s="756"/>
      <c r="BS163" s="756"/>
      <c r="BT163" s="756"/>
      <c r="BU163" s="756"/>
      <c r="BV163" s="756"/>
      <c r="BW163" s="756"/>
      <c r="BX163" s="756"/>
      <c r="BY163" s="756"/>
      <c r="BZ163" s="756"/>
      <c r="CA163" s="756"/>
      <c r="CB163" s="756"/>
      <c r="CC163" s="756"/>
      <c r="CD163" s="756"/>
      <c r="CE163" s="756"/>
      <c r="CF163" s="756"/>
      <c r="CG163" s="756"/>
      <c r="CH163" s="756"/>
      <c r="CI163" s="756"/>
      <c r="CJ163" s="756"/>
      <c r="CK163" s="756"/>
      <c r="CL163" s="756"/>
      <c r="CM163" s="756"/>
      <c r="CN163" s="756"/>
      <c r="CO163" s="756"/>
      <c r="CP163" s="756"/>
      <c r="CQ163" s="756"/>
      <c r="CR163" s="756"/>
      <c r="CS163" s="756"/>
      <c r="CT163" s="756"/>
      <c r="CU163" s="756"/>
      <c r="CV163" s="756"/>
      <c r="CW163" s="756"/>
      <c r="CX163" s="756"/>
      <c r="CY163" s="756"/>
      <c r="CZ163" s="756"/>
      <c r="DA163" s="756"/>
      <c r="DB163" s="756"/>
      <c r="DC163" s="756"/>
      <c r="DD163" s="756"/>
      <c r="DE163" s="756"/>
      <c r="DF163" s="756"/>
      <c r="DG163" s="756"/>
      <c r="DH163" s="756"/>
      <c r="DI163" s="756"/>
      <c r="DJ163" s="756"/>
      <c r="DK163" s="756"/>
      <c r="DL163" s="756"/>
      <c r="DM163" s="756"/>
      <c r="DN163" s="756"/>
      <c r="DO163" s="756"/>
      <c r="DP163" s="756"/>
      <c r="DQ163" s="756"/>
      <c r="DR163" s="756"/>
      <c r="DS163" s="756"/>
      <c r="DT163" s="756"/>
      <c r="DU163" s="756"/>
      <c r="DV163" s="756"/>
      <c r="DW163" s="756"/>
      <c r="DX163" s="756"/>
      <c r="DY163" s="756"/>
      <c r="DZ163" s="756"/>
      <c r="EA163" s="756"/>
      <c r="EB163" s="756"/>
      <c r="EC163" s="756"/>
      <c r="ED163" s="756"/>
      <c r="EE163" s="756"/>
      <c r="EF163" s="756"/>
      <c r="EG163" s="756"/>
      <c r="EH163" s="756"/>
      <c r="EI163" s="756"/>
      <c r="EJ163" s="756"/>
      <c r="EK163" s="756"/>
      <c r="EL163" s="756"/>
      <c r="EM163" s="756"/>
      <c r="EN163" s="756"/>
      <c r="EO163" s="756"/>
      <c r="EP163" s="756"/>
      <c r="EQ163" s="756"/>
      <c r="ER163" s="756"/>
      <c r="ES163" s="756"/>
      <c r="ET163" s="756"/>
      <c r="EU163" s="756"/>
      <c r="EV163" s="756"/>
      <c r="EW163" s="756"/>
      <c r="EX163" s="756"/>
      <c r="EY163" s="756"/>
      <c r="EZ163" s="756"/>
      <c r="FA163" s="756"/>
      <c r="FB163" s="756"/>
      <c r="FC163" s="756"/>
      <c r="FD163" s="756"/>
      <c r="FE163" s="756"/>
      <c r="FF163" s="756"/>
      <c r="FG163" s="756"/>
      <c r="FH163" s="756"/>
      <c r="FI163" s="756"/>
      <c r="FJ163" s="756"/>
      <c r="FK163" s="756"/>
      <c r="FL163" s="756"/>
      <c r="FM163" s="756"/>
      <c r="FN163" s="756"/>
      <c r="FO163" s="756"/>
      <c r="FP163" s="756"/>
      <c r="FQ163" s="756"/>
      <c r="FR163" s="756"/>
      <c r="FS163" s="756"/>
      <c r="FT163" s="756"/>
      <c r="FU163" s="756"/>
      <c r="FV163" s="756"/>
      <c r="FW163" s="756"/>
      <c r="FX163" s="756"/>
      <c r="FY163" s="756"/>
      <c r="FZ163" s="756"/>
      <c r="GA163" s="756"/>
      <c r="GB163" s="756"/>
      <c r="GC163" s="756"/>
      <c r="GD163" s="756"/>
      <c r="GE163" s="756"/>
      <c r="GF163" s="756"/>
      <c r="GG163" s="756"/>
      <c r="GH163" s="756"/>
      <c r="GI163" s="756"/>
      <c r="GJ163" s="756"/>
      <c r="GK163" s="756"/>
      <c r="GL163" s="756"/>
      <c r="GM163" s="756"/>
      <c r="GN163" s="756"/>
      <c r="GO163" s="756"/>
      <c r="GP163" s="756"/>
      <c r="GQ163" s="756"/>
      <c r="GR163" s="756"/>
      <c r="GS163" s="756"/>
      <c r="GT163" s="756"/>
      <c r="GU163" s="756"/>
      <c r="GV163" s="756"/>
      <c r="GW163" s="756"/>
      <c r="GX163" s="756"/>
      <c r="GY163" s="756"/>
      <c r="GZ163" s="756"/>
      <c r="HA163" s="756"/>
      <c r="HB163" s="756"/>
      <c r="HC163" s="756"/>
      <c r="HD163" s="756"/>
      <c r="HE163" s="756"/>
      <c r="HF163" s="756"/>
      <c r="HG163" s="756"/>
      <c r="HH163" s="756"/>
      <c r="HI163" s="756"/>
      <c r="HJ163" s="756"/>
      <c r="HK163" s="756"/>
      <c r="HL163" s="756"/>
      <c r="HM163" s="756"/>
      <c r="HN163" s="756"/>
      <c r="HO163" s="756"/>
      <c r="HP163" s="756"/>
      <c r="HQ163" s="756"/>
      <c r="HR163" s="756"/>
      <c r="HS163" s="756"/>
      <c r="HT163" s="756"/>
      <c r="HU163" s="756"/>
      <c r="HV163" s="756"/>
      <c r="HW163" s="756"/>
      <c r="HX163" s="756"/>
      <c r="HY163" s="756"/>
      <c r="HZ163" s="756"/>
      <c r="IA163" s="756"/>
      <c r="IB163" s="756"/>
      <c r="IC163" s="756"/>
      <c r="ID163" s="756"/>
      <c r="IE163" s="756"/>
      <c r="IF163" s="756"/>
      <c r="IG163" s="756"/>
      <c r="IH163" s="756"/>
      <c r="II163" s="756"/>
      <c r="IJ163" s="756"/>
      <c r="IK163" s="756"/>
      <c r="IL163" s="756"/>
      <c r="IM163" s="756"/>
      <c r="IN163" s="756"/>
      <c r="IO163" s="756"/>
      <c r="IP163" s="756"/>
      <c r="IQ163" s="756"/>
      <c r="IR163" s="756"/>
      <c r="IS163" s="756"/>
      <c r="IT163" s="756"/>
      <c r="IU163" s="756"/>
      <c r="IV163" s="756"/>
    </row>
    <row r="164" spans="1:256">
      <c r="A164" s="782"/>
      <c r="B164" s="1285" t="s">
        <v>503</v>
      </c>
      <c r="C164" s="1286"/>
      <c r="D164" s="1286"/>
      <c r="E164" s="1287"/>
      <c r="F164" s="777">
        <v>68222.505999999994</v>
      </c>
      <c r="G164" s="778">
        <v>28466.332609999998</v>
      </c>
      <c r="H164" s="779">
        <v>1824.8420000000001</v>
      </c>
      <c r="I164" s="714">
        <v>98513.680609999996</v>
      </c>
      <c r="J164" s="778">
        <v>70832.288</v>
      </c>
      <c r="K164" s="778">
        <v>31350.304</v>
      </c>
      <c r="L164" s="779">
        <v>3545.8919999999998</v>
      </c>
      <c r="M164" s="714">
        <v>105728.484</v>
      </c>
      <c r="N164" s="667"/>
      <c r="O164" s="667"/>
      <c r="P164" s="667"/>
      <c r="Q164" s="667"/>
      <c r="R164" s="667"/>
      <c r="S164" s="667"/>
      <c r="T164" s="667"/>
      <c r="U164" s="667"/>
      <c r="V164" s="667"/>
      <c r="W164" s="783"/>
      <c r="X164" s="783"/>
      <c r="Y164" s="783"/>
      <c r="Z164" s="783"/>
      <c r="AA164" s="783"/>
      <c r="AB164" s="783"/>
      <c r="AC164" s="783"/>
      <c r="AD164" s="783"/>
      <c r="AE164" s="783"/>
      <c r="AF164" s="783"/>
      <c r="AG164" s="783"/>
      <c r="AH164" s="783"/>
      <c r="AI164" s="783"/>
      <c r="AJ164" s="783"/>
      <c r="AK164" s="783"/>
      <c r="AL164" s="783"/>
      <c r="AM164" s="783"/>
      <c r="AN164" s="783"/>
      <c r="AO164" s="783"/>
      <c r="AP164" s="783"/>
      <c r="AQ164" s="783"/>
      <c r="AR164" s="783"/>
      <c r="AS164" s="783"/>
      <c r="AT164" s="783"/>
      <c r="AU164" s="783"/>
      <c r="AV164" s="783"/>
      <c r="AW164" s="783"/>
      <c r="AX164" s="783"/>
      <c r="AY164" s="783"/>
      <c r="AZ164" s="783"/>
      <c r="BA164" s="783"/>
      <c r="BB164" s="783"/>
      <c r="BC164" s="783"/>
      <c r="BD164" s="783"/>
      <c r="BE164" s="783"/>
      <c r="BF164" s="783"/>
      <c r="BG164" s="783"/>
      <c r="BH164" s="783"/>
      <c r="BI164" s="783"/>
      <c r="BJ164" s="783"/>
      <c r="BK164" s="783"/>
      <c r="BL164" s="783"/>
      <c r="BM164" s="783"/>
      <c r="BN164" s="783"/>
      <c r="BO164" s="783"/>
      <c r="BP164" s="783"/>
      <c r="BQ164" s="783"/>
      <c r="BR164" s="783"/>
      <c r="BS164" s="783"/>
      <c r="BT164" s="783"/>
      <c r="BU164" s="783"/>
      <c r="BV164" s="783"/>
      <c r="BW164" s="783"/>
      <c r="BX164" s="783"/>
      <c r="BY164" s="783"/>
      <c r="BZ164" s="783"/>
      <c r="CA164" s="783"/>
      <c r="CB164" s="783"/>
      <c r="CC164" s="783"/>
      <c r="CD164" s="783"/>
      <c r="CE164" s="783"/>
      <c r="CF164" s="783"/>
      <c r="CG164" s="783"/>
      <c r="CH164" s="783"/>
      <c r="CI164" s="783"/>
      <c r="CJ164" s="783"/>
      <c r="CK164" s="783"/>
      <c r="CL164" s="783"/>
      <c r="CM164" s="783"/>
      <c r="CN164" s="783"/>
      <c r="CO164" s="783"/>
      <c r="CP164" s="783"/>
      <c r="CQ164" s="783"/>
      <c r="CR164" s="783"/>
      <c r="CS164" s="783"/>
      <c r="CT164" s="783"/>
      <c r="CU164" s="783"/>
      <c r="CV164" s="783"/>
      <c r="CW164" s="783"/>
      <c r="CX164" s="783"/>
      <c r="CY164" s="783"/>
      <c r="CZ164" s="783"/>
      <c r="DA164" s="783"/>
      <c r="DB164" s="783"/>
      <c r="DC164" s="783"/>
      <c r="DD164" s="783"/>
      <c r="DE164" s="783"/>
      <c r="DF164" s="783"/>
      <c r="DG164" s="783"/>
      <c r="DH164" s="783"/>
      <c r="DI164" s="783"/>
      <c r="DJ164" s="783"/>
      <c r="DK164" s="783"/>
      <c r="DL164" s="783"/>
      <c r="DM164" s="783"/>
      <c r="DN164" s="783"/>
      <c r="DO164" s="783"/>
      <c r="DP164" s="783"/>
      <c r="DQ164" s="783"/>
      <c r="DR164" s="783"/>
      <c r="DS164" s="783"/>
      <c r="DT164" s="783"/>
      <c r="DU164" s="783"/>
      <c r="DV164" s="783"/>
      <c r="DW164" s="783"/>
      <c r="DX164" s="783"/>
      <c r="DY164" s="783"/>
      <c r="DZ164" s="783"/>
      <c r="EA164" s="783"/>
      <c r="EB164" s="783"/>
      <c r="EC164" s="783"/>
      <c r="ED164" s="783"/>
      <c r="EE164" s="783"/>
      <c r="EF164" s="783"/>
      <c r="EG164" s="783"/>
      <c r="EH164" s="783"/>
      <c r="EI164" s="783"/>
      <c r="EJ164" s="783"/>
      <c r="EK164" s="783"/>
      <c r="EL164" s="783"/>
      <c r="EM164" s="783"/>
      <c r="EN164" s="783"/>
      <c r="EO164" s="783"/>
      <c r="EP164" s="783"/>
      <c r="EQ164" s="783"/>
      <c r="ER164" s="783"/>
      <c r="ES164" s="783"/>
      <c r="ET164" s="783"/>
      <c r="EU164" s="783"/>
      <c r="EV164" s="783"/>
      <c r="EW164" s="783"/>
      <c r="EX164" s="783"/>
      <c r="EY164" s="783"/>
      <c r="EZ164" s="783"/>
      <c r="FA164" s="783"/>
      <c r="FB164" s="783"/>
      <c r="FC164" s="783"/>
      <c r="FD164" s="783"/>
      <c r="FE164" s="783"/>
      <c r="FF164" s="783"/>
      <c r="FG164" s="783"/>
      <c r="FH164" s="783"/>
      <c r="FI164" s="783"/>
      <c r="FJ164" s="783"/>
      <c r="FK164" s="783"/>
      <c r="FL164" s="783"/>
      <c r="FM164" s="783"/>
      <c r="FN164" s="783"/>
      <c r="FO164" s="783"/>
      <c r="FP164" s="783"/>
      <c r="FQ164" s="783"/>
      <c r="FR164" s="783"/>
      <c r="FS164" s="783"/>
      <c r="FT164" s="783"/>
      <c r="FU164" s="783"/>
      <c r="FV164" s="783"/>
      <c r="FW164" s="783"/>
      <c r="FX164" s="783"/>
      <c r="FY164" s="783"/>
      <c r="FZ164" s="783"/>
      <c r="GA164" s="783"/>
      <c r="GB164" s="783"/>
      <c r="GC164" s="783"/>
      <c r="GD164" s="783"/>
      <c r="GE164" s="783"/>
      <c r="GF164" s="783"/>
      <c r="GG164" s="783"/>
      <c r="GH164" s="783"/>
      <c r="GI164" s="783"/>
      <c r="GJ164" s="783"/>
      <c r="GK164" s="783"/>
      <c r="GL164" s="783"/>
      <c r="GM164" s="783"/>
      <c r="GN164" s="783"/>
      <c r="GO164" s="783"/>
      <c r="GP164" s="783"/>
      <c r="GQ164" s="783"/>
      <c r="GR164" s="783"/>
      <c r="GS164" s="783"/>
      <c r="GT164" s="783"/>
      <c r="GU164" s="783"/>
      <c r="GV164" s="783"/>
      <c r="GW164" s="783"/>
      <c r="GX164" s="783"/>
      <c r="GY164" s="783"/>
      <c r="GZ164" s="783"/>
      <c r="HA164" s="783"/>
      <c r="HB164" s="783"/>
      <c r="HC164" s="783"/>
      <c r="HD164" s="783"/>
      <c r="HE164" s="783"/>
      <c r="HF164" s="783"/>
      <c r="HG164" s="783"/>
      <c r="HH164" s="783"/>
      <c r="HI164" s="783"/>
      <c r="HJ164" s="783"/>
      <c r="HK164" s="783"/>
      <c r="HL164" s="783"/>
      <c r="HM164" s="783"/>
      <c r="HN164" s="783"/>
      <c r="HO164" s="783"/>
      <c r="HP164" s="783"/>
      <c r="HQ164" s="783"/>
      <c r="HR164" s="783"/>
      <c r="HS164" s="783"/>
      <c r="HT164" s="783"/>
      <c r="HU164" s="783"/>
      <c r="HV164" s="783"/>
      <c r="HW164" s="783"/>
      <c r="HX164" s="783"/>
      <c r="HY164" s="783"/>
      <c r="HZ164" s="783"/>
      <c r="IA164" s="783"/>
      <c r="IB164" s="783"/>
      <c r="IC164" s="783"/>
      <c r="ID164" s="783"/>
      <c r="IE164" s="783"/>
      <c r="IF164" s="783"/>
      <c r="IG164" s="783"/>
      <c r="IH164" s="783"/>
      <c r="II164" s="783"/>
      <c r="IJ164" s="783"/>
      <c r="IK164" s="783"/>
      <c r="IL164" s="783"/>
      <c r="IM164" s="783"/>
      <c r="IN164" s="783"/>
      <c r="IO164" s="783"/>
      <c r="IP164" s="783"/>
      <c r="IQ164" s="783"/>
      <c r="IR164" s="783"/>
      <c r="IS164" s="783"/>
      <c r="IT164" s="783"/>
      <c r="IU164" s="783"/>
      <c r="IV164" s="783"/>
    </row>
    <row r="165" spans="1:256">
      <c r="A165" s="782"/>
      <c r="B165" s="701"/>
      <c r="C165" s="1262" t="s">
        <v>503</v>
      </c>
      <c r="D165" s="1288"/>
      <c r="E165" s="1289"/>
      <c r="F165" s="686">
        <v>71532.672999999995</v>
      </c>
      <c r="G165" s="687">
        <v>29053.600549999999</v>
      </c>
      <c r="H165" s="688">
        <v>1856.896</v>
      </c>
      <c r="I165" s="714">
        <v>102443.16954999999</v>
      </c>
      <c r="J165" s="687">
        <v>74162.430999999997</v>
      </c>
      <c r="K165" s="687">
        <v>32099.116000000002</v>
      </c>
      <c r="L165" s="688">
        <v>3650.6909999999998</v>
      </c>
      <c r="M165" s="714">
        <v>109912.238</v>
      </c>
    </row>
    <row r="166" spans="1:256">
      <c r="A166" s="733"/>
      <c r="B166" s="694"/>
      <c r="C166" s="1274" t="s">
        <v>504</v>
      </c>
      <c r="D166" s="1274"/>
      <c r="E166" s="1275"/>
      <c r="F166" s="690">
        <v>-177.755</v>
      </c>
      <c r="G166" s="691">
        <v>-119.41969999999999</v>
      </c>
      <c r="H166" s="692">
        <v>-9.0410000000000004</v>
      </c>
      <c r="I166" s="707">
        <v>-306.21570000000003</v>
      </c>
      <c r="J166" s="691">
        <v>-198.517</v>
      </c>
      <c r="K166" s="691">
        <v>-135.238</v>
      </c>
      <c r="L166" s="692">
        <v>-16.966000000000001</v>
      </c>
      <c r="M166" s="707">
        <v>-350.721</v>
      </c>
    </row>
    <row r="167" spans="1:256">
      <c r="A167" s="733"/>
      <c r="B167" s="694"/>
      <c r="C167" s="1274" t="s">
        <v>505</v>
      </c>
      <c r="D167" s="1274" t="s">
        <v>424</v>
      </c>
      <c r="E167" s="1275"/>
      <c r="F167" s="690">
        <v>-3132.4119999999998</v>
      </c>
      <c r="G167" s="691">
        <v>-467.84823999999998</v>
      </c>
      <c r="H167" s="692">
        <v>-23.013000000000002</v>
      </c>
      <c r="I167" s="707">
        <v>-3623.2732400000004</v>
      </c>
      <c r="J167" s="691">
        <v>-3131.6260000000002</v>
      </c>
      <c r="K167" s="691">
        <v>-613.57399999999996</v>
      </c>
      <c r="L167" s="692">
        <v>-87.832999999999998</v>
      </c>
      <c r="M167" s="707">
        <v>-3833.0329999999999</v>
      </c>
    </row>
    <row r="168" spans="1:256">
      <c r="A168" s="733"/>
      <c r="B168" s="1253" t="s">
        <v>506</v>
      </c>
      <c r="C168" s="1254"/>
      <c r="D168" s="1254"/>
      <c r="E168" s="1255"/>
      <c r="F168" s="690">
        <v>89.433999999999997</v>
      </c>
      <c r="G168" s="691">
        <v>15.145</v>
      </c>
      <c r="H168" s="692">
        <v>0</v>
      </c>
      <c r="I168" s="707">
        <v>104.57899999999999</v>
      </c>
      <c r="J168" s="691">
        <v>227.37799999999999</v>
      </c>
      <c r="K168" s="691">
        <v>80.92</v>
      </c>
      <c r="L168" s="692">
        <v>0</v>
      </c>
      <c r="M168" s="707">
        <v>308.298</v>
      </c>
    </row>
    <row r="169" spans="1:256">
      <c r="A169" s="733"/>
      <c r="B169" s="694"/>
      <c r="C169" s="1274" t="s">
        <v>506</v>
      </c>
      <c r="D169" s="1274"/>
      <c r="E169" s="1275"/>
      <c r="F169" s="690">
        <v>89.897000000000006</v>
      </c>
      <c r="G169" s="691">
        <v>15.275</v>
      </c>
      <c r="H169" s="692">
        <v>0</v>
      </c>
      <c r="I169" s="707">
        <v>105.172</v>
      </c>
      <c r="J169" s="691">
        <v>234.57900000000001</v>
      </c>
      <c r="K169" s="691">
        <v>81.36</v>
      </c>
      <c r="L169" s="692">
        <v>0</v>
      </c>
      <c r="M169" s="707">
        <v>315.93900000000002</v>
      </c>
    </row>
    <row r="170" spans="1:256">
      <c r="A170" s="733"/>
      <c r="B170" s="694"/>
      <c r="C170" s="1274" t="s">
        <v>507</v>
      </c>
      <c r="D170" s="1274"/>
      <c r="E170" s="1275"/>
      <c r="F170" s="690">
        <v>-2.1999999999999999E-2</v>
      </c>
      <c r="G170" s="691">
        <v>-0.13</v>
      </c>
      <c r="H170" s="692">
        <v>0</v>
      </c>
      <c r="I170" s="707">
        <v>-0.152</v>
      </c>
      <c r="J170" s="691">
        <v>-7.1289999999999996</v>
      </c>
      <c r="K170" s="691">
        <v>-0.38400000000000001</v>
      </c>
      <c r="L170" s="692">
        <v>0</v>
      </c>
      <c r="M170" s="707">
        <v>-7.5129999999999999</v>
      </c>
    </row>
    <row r="171" spans="1:256">
      <c r="A171" s="733"/>
      <c r="B171" s="694"/>
      <c r="C171" s="1274" t="s">
        <v>508</v>
      </c>
      <c r="D171" s="1274" t="s">
        <v>424</v>
      </c>
      <c r="E171" s="1275"/>
      <c r="F171" s="690">
        <v>-0.441</v>
      </c>
      <c r="G171" s="691">
        <v>0</v>
      </c>
      <c r="H171" s="692">
        <v>0</v>
      </c>
      <c r="I171" s="707">
        <v>-0.441</v>
      </c>
      <c r="J171" s="691">
        <v>-7.1999999999999995E-2</v>
      </c>
      <c r="K171" s="691">
        <v>-5.6000000000000001E-2</v>
      </c>
      <c r="L171" s="692">
        <v>0</v>
      </c>
      <c r="M171" s="707">
        <v>-0.128</v>
      </c>
    </row>
    <row r="172" spans="1:256">
      <c r="A172" s="733"/>
      <c r="B172" s="1253" t="s">
        <v>509</v>
      </c>
      <c r="C172" s="1254"/>
      <c r="D172" s="1254"/>
      <c r="E172" s="1255"/>
      <c r="F172" s="690">
        <v>45.860999999999997</v>
      </c>
      <c r="G172" s="691">
        <v>49.097000000000001</v>
      </c>
      <c r="H172" s="692">
        <v>0</v>
      </c>
      <c r="I172" s="707">
        <v>94.957999999999998</v>
      </c>
      <c r="J172" s="691">
        <v>65.837000000000003</v>
      </c>
      <c r="K172" s="691">
        <v>14.534000000000001</v>
      </c>
      <c r="L172" s="692">
        <v>5.1749999999999998</v>
      </c>
      <c r="M172" s="707">
        <v>85.546000000000006</v>
      </c>
    </row>
    <row r="173" spans="1:256">
      <c r="A173" s="733"/>
      <c r="B173" s="694"/>
      <c r="C173" s="1274" t="s">
        <v>509</v>
      </c>
      <c r="D173" s="1274"/>
      <c r="E173" s="1275"/>
      <c r="F173" s="690">
        <v>48.81</v>
      </c>
      <c r="G173" s="691">
        <v>49.762999999999998</v>
      </c>
      <c r="H173" s="692">
        <v>0</v>
      </c>
      <c r="I173" s="707">
        <v>98.572999999999993</v>
      </c>
      <c r="J173" s="691">
        <v>67.599000000000004</v>
      </c>
      <c r="K173" s="691">
        <v>14.951000000000001</v>
      </c>
      <c r="L173" s="692">
        <v>5.6189999999999998</v>
      </c>
      <c r="M173" s="707">
        <v>88.168999999999997</v>
      </c>
    </row>
    <row r="174" spans="1:256">
      <c r="A174" s="733"/>
      <c r="B174" s="694"/>
      <c r="C174" s="1274" t="s">
        <v>510</v>
      </c>
      <c r="D174" s="1274"/>
      <c r="E174" s="1275"/>
      <c r="F174" s="690">
        <v>-0.156</v>
      </c>
      <c r="G174" s="691">
        <v>-0.14899999999999999</v>
      </c>
      <c r="H174" s="692">
        <v>0</v>
      </c>
      <c r="I174" s="707">
        <v>-0.30499999999999999</v>
      </c>
      <c r="J174" s="691">
        <v>-0.53700000000000003</v>
      </c>
      <c r="K174" s="691">
        <v>-0.22</v>
      </c>
      <c r="L174" s="692">
        <v>-4.2999999999999997E-2</v>
      </c>
      <c r="M174" s="707">
        <v>-0.8</v>
      </c>
    </row>
    <row r="175" spans="1:256" ht="24.75" customHeight="1">
      <c r="A175" s="733"/>
      <c r="B175" s="694"/>
      <c r="C175" s="1274" t="s">
        <v>511</v>
      </c>
      <c r="D175" s="1274" t="s">
        <v>424</v>
      </c>
      <c r="E175" s="1275"/>
      <c r="F175" s="690">
        <v>-2.7930000000000001</v>
      </c>
      <c r="G175" s="691">
        <v>-0.51700000000000002</v>
      </c>
      <c r="H175" s="692">
        <v>0</v>
      </c>
      <c r="I175" s="707">
        <v>-3.31</v>
      </c>
      <c r="J175" s="691">
        <v>-1.2250000000000001</v>
      </c>
      <c r="K175" s="691">
        <v>-0.19700000000000001</v>
      </c>
      <c r="L175" s="692">
        <v>-0.40100000000000002</v>
      </c>
      <c r="M175" s="707">
        <v>-1.823</v>
      </c>
    </row>
    <row r="176" spans="1:256">
      <c r="A176" s="733"/>
      <c r="B176" s="1269" t="s">
        <v>512</v>
      </c>
      <c r="C176" s="1245"/>
      <c r="D176" s="1245"/>
      <c r="E176" s="1246"/>
      <c r="F176" s="690">
        <v>45400.273999999998</v>
      </c>
      <c r="G176" s="691">
        <v>18130.748350000002</v>
      </c>
      <c r="H176" s="692">
        <v>1443.4829999999999</v>
      </c>
      <c r="I176" s="707">
        <v>64974.505349999999</v>
      </c>
      <c r="J176" s="691">
        <v>48414.046000000002</v>
      </c>
      <c r="K176" s="691">
        <v>18738.532999999999</v>
      </c>
      <c r="L176" s="692">
        <v>3531.0239999999999</v>
      </c>
      <c r="M176" s="707">
        <v>70683.603000000003</v>
      </c>
    </row>
    <row r="177" spans="1:13">
      <c r="A177" s="733"/>
      <c r="B177" s="694"/>
      <c r="C177" s="1274" t="s">
        <v>512</v>
      </c>
      <c r="D177" s="1274"/>
      <c r="E177" s="1275"/>
      <c r="F177" s="690">
        <v>46030.065000000002</v>
      </c>
      <c r="G177" s="691">
        <v>18526.028610000001</v>
      </c>
      <c r="H177" s="692">
        <v>1483.432</v>
      </c>
      <c r="I177" s="707">
        <v>66039.525609999997</v>
      </c>
      <c r="J177" s="691">
        <v>49141.697</v>
      </c>
      <c r="K177" s="691">
        <v>19147.095000000001</v>
      </c>
      <c r="L177" s="692">
        <v>3615.5630000000001</v>
      </c>
      <c r="M177" s="707">
        <v>71904.354999999996</v>
      </c>
    </row>
    <row r="178" spans="1:13">
      <c r="A178" s="733"/>
      <c r="B178" s="694"/>
      <c r="C178" s="1274" t="s">
        <v>513</v>
      </c>
      <c r="D178" s="1274"/>
      <c r="E178" s="1275"/>
      <c r="F178" s="690">
        <v>-244.54400000000001</v>
      </c>
      <c r="G178" s="691">
        <v>-143.16844</v>
      </c>
      <c r="H178" s="692">
        <v>-10.869</v>
      </c>
      <c r="I178" s="707">
        <v>-398.58143999999999</v>
      </c>
      <c r="J178" s="691">
        <v>-287.88099999999997</v>
      </c>
      <c r="K178" s="691">
        <v>-191.95599999999999</v>
      </c>
      <c r="L178" s="692">
        <v>-15.287000000000001</v>
      </c>
      <c r="M178" s="707">
        <v>-495.12400000000002</v>
      </c>
    </row>
    <row r="179" spans="1:13">
      <c r="A179" s="733"/>
      <c r="B179" s="694"/>
      <c r="C179" s="1274" t="s">
        <v>514</v>
      </c>
      <c r="D179" s="1274" t="s">
        <v>424</v>
      </c>
      <c r="E179" s="1275"/>
      <c r="F179" s="690">
        <v>-385.24700000000001</v>
      </c>
      <c r="G179" s="691">
        <v>-252.11181999999999</v>
      </c>
      <c r="H179" s="692">
        <v>-29.08</v>
      </c>
      <c r="I179" s="707">
        <v>-666.43882000000008</v>
      </c>
      <c r="J179" s="691">
        <v>-439.77</v>
      </c>
      <c r="K179" s="691">
        <v>-216.60599999999999</v>
      </c>
      <c r="L179" s="692">
        <v>-69.251999999999995</v>
      </c>
      <c r="M179" s="707">
        <v>-725.62800000000004</v>
      </c>
    </row>
    <row r="180" spans="1:13" ht="27.75" customHeight="1">
      <c r="A180" s="784"/>
      <c r="B180" s="1269" t="s">
        <v>515</v>
      </c>
      <c r="C180" s="1245"/>
      <c r="D180" s="1245"/>
      <c r="E180" s="1246"/>
      <c r="F180" s="690">
        <v>1.8240000000000001</v>
      </c>
      <c r="G180" s="691">
        <v>20.050999999999998</v>
      </c>
      <c r="H180" s="692">
        <v>0</v>
      </c>
      <c r="I180" s="707">
        <v>21.875</v>
      </c>
      <c r="J180" s="691">
        <v>10.97</v>
      </c>
      <c r="K180" s="691">
        <v>33.127000000000002</v>
      </c>
      <c r="L180" s="692">
        <v>0</v>
      </c>
      <c r="M180" s="707">
        <v>44.097000000000001</v>
      </c>
    </row>
    <row r="181" spans="1:13" ht="28.5" customHeight="1">
      <c r="A181" s="733"/>
      <c r="B181" s="694"/>
      <c r="C181" s="1274" t="s">
        <v>515</v>
      </c>
      <c r="D181" s="1274"/>
      <c r="E181" s="1275"/>
      <c r="F181" s="690">
        <v>1.9730000000000001</v>
      </c>
      <c r="G181" s="691">
        <v>20.268999999999998</v>
      </c>
      <c r="H181" s="692">
        <v>0</v>
      </c>
      <c r="I181" s="707">
        <v>22.242000000000001</v>
      </c>
      <c r="J181" s="691">
        <v>14.023999999999999</v>
      </c>
      <c r="K181" s="691">
        <v>34.533000000000001</v>
      </c>
      <c r="L181" s="692">
        <v>0</v>
      </c>
      <c r="M181" s="707">
        <v>48.557000000000002</v>
      </c>
    </row>
    <row r="182" spans="1:13" ht="24.75" customHeight="1">
      <c r="A182" s="733"/>
      <c r="B182" s="694"/>
      <c r="C182" s="1274" t="s">
        <v>516</v>
      </c>
      <c r="D182" s="1274" t="s">
        <v>424</v>
      </c>
      <c r="E182" s="1275"/>
      <c r="F182" s="690">
        <v>-0.14899999999999999</v>
      </c>
      <c r="G182" s="691">
        <v>-0.218</v>
      </c>
      <c r="H182" s="692">
        <v>0</v>
      </c>
      <c r="I182" s="707">
        <v>-0.36699999999999999</v>
      </c>
      <c r="J182" s="691">
        <v>-3.0539999999999998</v>
      </c>
      <c r="K182" s="691">
        <v>-1.4059999999999999</v>
      </c>
      <c r="L182" s="692">
        <v>0</v>
      </c>
      <c r="M182" s="707">
        <v>-4.46</v>
      </c>
    </row>
    <row r="183" spans="1:13" ht="24.75" customHeight="1">
      <c r="A183" s="733"/>
      <c r="B183" s="1253" t="s">
        <v>517</v>
      </c>
      <c r="C183" s="1254"/>
      <c r="D183" s="1254"/>
      <c r="E183" s="1255"/>
      <c r="F183" s="690">
        <v>1.7130000000000001</v>
      </c>
      <c r="G183" s="691">
        <v>105.419</v>
      </c>
      <c r="H183" s="692">
        <v>0</v>
      </c>
      <c r="I183" s="707">
        <v>107.13200000000001</v>
      </c>
      <c r="J183" s="691">
        <v>0</v>
      </c>
      <c r="K183" s="691">
        <v>44.481000000000002</v>
      </c>
      <c r="L183" s="692">
        <v>0</v>
      </c>
      <c r="M183" s="707">
        <v>44.481000000000002</v>
      </c>
    </row>
    <row r="184" spans="1:13" ht="27" customHeight="1">
      <c r="A184" s="733"/>
      <c r="B184" s="694"/>
      <c r="C184" s="1274" t="s">
        <v>518</v>
      </c>
      <c r="D184" s="1274"/>
      <c r="E184" s="1275"/>
      <c r="F184" s="690">
        <v>1.7130000000000001</v>
      </c>
      <c r="G184" s="691">
        <v>107.81699999999999</v>
      </c>
      <c r="H184" s="692">
        <v>0</v>
      </c>
      <c r="I184" s="707">
        <v>109.53</v>
      </c>
      <c r="J184" s="691">
        <v>0</v>
      </c>
      <c r="K184" s="691">
        <v>44.813000000000002</v>
      </c>
      <c r="L184" s="692">
        <v>0</v>
      </c>
      <c r="M184" s="707">
        <v>44.813000000000002</v>
      </c>
    </row>
    <row r="185" spans="1:13" ht="29.25" customHeight="1">
      <c r="A185" s="733"/>
      <c r="B185" s="694"/>
      <c r="C185" s="1274" t="s">
        <v>519</v>
      </c>
      <c r="D185" s="1254"/>
      <c r="E185" s="1255"/>
      <c r="F185" s="690">
        <v>0</v>
      </c>
      <c r="G185" s="691">
        <v>-2.3980000000000001</v>
      </c>
      <c r="H185" s="692">
        <v>0</v>
      </c>
      <c r="I185" s="707">
        <v>-2.3980000000000001</v>
      </c>
      <c r="J185" s="691">
        <v>0</v>
      </c>
      <c r="K185" s="691">
        <v>-0.33200000000000002</v>
      </c>
      <c r="L185" s="692">
        <v>0</v>
      </c>
      <c r="M185" s="707">
        <v>-0.33200000000000002</v>
      </c>
    </row>
    <row r="186" spans="1:13" hidden="1">
      <c r="A186" s="733"/>
      <c r="B186" s="718"/>
      <c r="C186" s="1274" t="s">
        <v>520</v>
      </c>
      <c r="D186" s="1274" t="s">
        <v>424</v>
      </c>
      <c r="E186" s="1262"/>
      <c r="F186" s="691">
        <v>0</v>
      </c>
      <c r="G186" s="691">
        <v>0</v>
      </c>
      <c r="H186" s="692">
        <v>0</v>
      </c>
      <c r="I186" s="707">
        <v>0</v>
      </c>
      <c r="J186" s="691">
        <v>0</v>
      </c>
      <c r="K186" s="691">
        <v>0</v>
      </c>
      <c r="L186" s="692">
        <v>0</v>
      </c>
      <c r="M186" s="707">
        <v>0</v>
      </c>
    </row>
    <row r="187" spans="1:13" hidden="1">
      <c r="A187" s="733"/>
      <c r="B187" s="1262" t="s">
        <v>521</v>
      </c>
      <c r="C187" s="1254"/>
      <c r="D187" s="1254"/>
      <c r="E187" s="1254"/>
      <c r="F187" s="691">
        <v>0</v>
      </c>
      <c r="G187" s="691">
        <v>0</v>
      </c>
      <c r="H187" s="692">
        <v>0</v>
      </c>
      <c r="I187" s="707">
        <v>0</v>
      </c>
      <c r="J187" s="691">
        <v>0</v>
      </c>
      <c r="K187" s="691">
        <v>0</v>
      </c>
      <c r="L187" s="692">
        <v>0</v>
      </c>
      <c r="M187" s="707">
        <v>0</v>
      </c>
    </row>
    <row r="188" spans="1:13" hidden="1">
      <c r="A188" s="733"/>
      <c r="B188" s="718"/>
      <c r="C188" s="1274" t="s">
        <v>522</v>
      </c>
      <c r="D188" s="1274"/>
      <c r="E188" s="1262"/>
      <c r="F188" s="691">
        <v>0</v>
      </c>
      <c r="G188" s="691">
        <v>0</v>
      </c>
      <c r="H188" s="692">
        <v>0</v>
      </c>
      <c r="I188" s="707">
        <v>0</v>
      </c>
      <c r="J188" s="691">
        <v>0</v>
      </c>
      <c r="K188" s="691">
        <v>0</v>
      </c>
      <c r="L188" s="692">
        <v>0</v>
      </c>
      <c r="M188" s="707">
        <v>0</v>
      </c>
    </row>
    <row r="189" spans="1:13" hidden="1">
      <c r="A189" s="733"/>
      <c r="B189" s="718"/>
      <c r="C189" s="1274" t="s">
        <v>523</v>
      </c>
      <c r="D189" s="1274"/>
      <c r="E189" s="1262"/>
      <c r="F189" s="691">
        <v>0</v>
      </c>
      <c r="G189" s="691">
        <v>0</v>
      </c>
      <c r="H189" s="692">
        <v>0</v>
      </c>
      <c r="I189" s="707">
        <v>0</v>
      </c>
      <c r="J189" s="691">
        <v>0</v>
      </c>
      <c r="K189" s="691">
        <v>0</v>
      </c>
      <c r="L189" s="692">
        <v>0</v>
      </c>
      <c r="M189" s="707">
        <v>0</v>
      </c>
    </row>
    <row r="190" spans="1:13" hidden="1">
      <c r="A190" s="733"/>
      <c r="B190" s="718"/>
      <c r="C190" s="1274" t="s">
        <v>524</v>
      </c>
      <c r="D190" s="1274" t="s">
        <v>424</v>
      </c>
      <c r="E190" s="1262"/>
      <c r="F190" s="691">
        <v>0</v>
      </c>
      <c r="G190" s="691">
        <v>0</v>
      </c>
      <c r="H190" s="692">
        <v>0</v>
      </c>
      <c r="I190" s="707">
        <v>0</v>
      </c>
      <c r="J190" s="691">
        <v>0</v>
      </c>
      <c r="K190" s="691">
        <v>0</v>
      </c>
      <c r="L190" s="692">
        <v>0</v>
      </c>
      <c r="M190" s="707">
        <v>0</v>
      </c>
    </row>
    <row r="191" spans="1:13">
      <c r="A191" s="733"/>
      <c r="B191" s="1244" t="s">
        <v>525</v>
      </c>
      <c r="C191" s="1245"/>
      <c r="D191" s="1245"/>
      <c r="E191" s="1246"/>
      <c r="F191" s="690">
        <v>0</v>
      </c>
      <c r="G191" s="691">
        <v>0</v>
      </c>
      <c r="H191" s="690">
        <v>308.41500000000002</v>
      </c>
      <c r="I191" s="707">
        <v>308.41500000000002</v>
      </c>
      <c r="J191" s="691">
        <v>0</v>
      </c>
      <c r="K191" s="691">
        <v>0</v>
      </c>
      <c r="L191" s="690">
        <v>0</v>
      </c>
      <c r="M191" s="707">
        <v>0</v>
      </c>
    </row>
    <row r="192" spans="1:13">
      <c r="A192" s="733"/>
      <c r="B192" s="718"/>
      <c r="C192" s="1244" t="s">
        <v>525</v>
      </c>
      <c r="D192" s="1245"/>
      <c r="E192" s="1246"/>
      <c r="F192" s="690">
        <v>0</v>
      </c>
      <c r="G192" s="691">
        <v>0</v>
      </c>
      <c r="H192" s="692">
        <v>308.46800000000002</v>
      </c>
      <c r="I192" s="707">
        <v>308.46800000000002</v>
      </c>
      <c r="J192" s="691">
        <v>0</v>
      </c>
      <c r="K192" s="691">
        <v>0</v>
      </c>
      <c r="L192" s="692">
        <v>0</v>
      </c>
      <c r="M192" s="707">
        <v>0</v>
      </c>
    </row>
    <row r="193" spans="1:13" ht="28.5" customHeight="1">
      <c r="A193" s="733"/>
      <c r="B193" s="718"/>
      <c r="C193" s="1262" t="s">
        <v>526</v>
      </c>
      <c r="D193" s="1254"/>
      <c r="E193" s="1255"/>
      <c r="F193" s="690">
        <v>0</v>
      </c>
      <c r="G193" s="691">
        <v>0</v>
      </c>
      <c r="H193" s="692">
        <v>-5.2999999999999999E-2</v>
      </c>
      <c r="I193" s="707">
        <v>-5.2999999999999999E-2</v>
      </c>
      <c r="J193" s="691">
        <v>0</v>
      </c>
      <c r="K193" s="691">
        <v>0</v>
      </c>
      <c r="L193" s="692">
        <v>0</v>
      </c>
      <c r="M193" s="707">
        <v>0</v>
      </c>
    </row>
    <row r="194" spans="1:13" hidden="1">
      <c r="A194" s="733"/>
      <c r="B194" s="1244" t="s">
        <v>527</v>
      </c>
      <c r="C194" s="1245"/>
      <c r="D194" s="1245"/>
      <c r="E194" s="1246"/>
      <c r="F194" s="690">
        <v>0</v>
      </c>
      <c r="G194" s="691">
        <v>0</v>
      </c>
      <c r="H194" s="692">
        <v>0</v>
      </c>
      <c r="I194" s="707">
        <v>0</v>
      </c>
      <c r="J194" s="691">
        <v>0</v>
      </c>
      <c r="K194" s="691">
        <v>0</v>
      </c>
      <c r="L194" s="692">
        <v>0</v>
      </c>
      <c r="M194" s="707">
        <v>0</v>
      </c>
    </row>
    <row r="195" spans="1:13" hidden="1">
      <c r="A195" s="733"/>
      <c r="B195" s="718"/>
      <c r="C195" s="1244" t="s">
        <v>528</v>
      </c>
      <c r="D195" s="1245"/>
      <c r="E195" s="1246"/>
      <c r="F195" s="690">
        <v>0</v>
      </c>
      <c r="G195" s="691">
        <v>0</v>
      </c>
      <c r="H195" s="692">
        <v>0</v>
      </c>
      <c r="I195" s="707">
        <v>0</v>
      </c>
      <c r="J195" s="691">
        <v>0</v>
      </c>
      <c r="K195" s="691">
        <v>0</v>
      </c>
      <c r="L195" s="692">
        <v>0</v>
      </c>
      <c r="M195" s="707">
        <v>0</v>
      </c>
    </row>
    <row r="196" spans="1:13" ht="2.25" hidden="1" customHeight="1">
      <c r="A196" s="733"/>
      <c r="B196" s="718"/>
      <c r="C196" s="718" t="s">
        <v>529</v>
      </c>
      <c r="D196" s="718" t="s">
        <v>424</v>
      </c>
      <c r="E196" s="726"/>
      <c r="F196" s="690">
        <v>0</v>
      </c>
      <c r="G196" s="691">
        <v>0</v>
      </c>
      <c r="H196" s="692">
        <v>0</v>
      </c>
      <c r="I196" s="707">
        <v>0</v>
      </c>
      <c r="J196" s="691">
        <v>0</v>
      </c>
      <c r="K196" s="691">
        <v>0</v>
      </c>
      <c r="L196" s="692">
        <v>0</v>
      </c>
      <c r="M196" s="707">
        <v>0</v>
      </c>
    </row>
    <row r="197" spans="1:13" hidden="1">
      <c r="A197" s="733"/>
      <c r="B197" s="1244" t="s">
        <v>530</v>
      </c>
      <c r="C197" s="1245"/>
      <c r="D197" s="1245"/>
      <c r="E197" s="1246"/>
      <c r="F197" s="690">
        <v>0</v>
      </c>
      <c r="G197" s="691">
        <v>0</v>
      </c>
      <c r="H197" s="692">
        <v>0</v>
      </c>
      <c r="I197" s="707">
        <v>0</v>
      </c>
      <c r="J197" s="691">
        <v>0</v>
      </c>
      <c r="K197" s="691">
        <v>0</v>
      </c>
      <c r="L197" s="692">
        <v>0</v>
      </c>
      <c r="M197" s="707">
        <v>0</v>
      </c>
    </row>
    <row r="198" spans="1:13" hidden="1">
      <c r="A198" s="733"/>
      <c r="B198" s="718"/>
      <c r="C198" s="1244" t="s">
        <v>531</v>
      </c>
      <c r="D198" s="1245"/>
      <c r="E198" s="1246"/>
      <c r="F198" s="690">
        <v>0</v>
      </c>
      <c r="G198" s="691">
        <v>0</v>
      </c>
      <c r="H198" s="692">
        <v>0</v>
      </c>
      <c r="I198" s="707">
        <v>0</v>
      </c>
      <c r="J198" s="691">
        <v>0</v>
      </c>
      <c r="K198" s="691">
        <v>0</v>
      </c>
      <c r="L198" s="692">
        <v>0</v>
      </c>
      <c r="M198" s="707">
        <v>0</v>
      </c>
    </row>
    <row r="199" spans="1:13" hidden="1">
      <c r="A199" s="733"/>
      <c r="B199" s="718"/>
      <c r="C199" s="1262" t="s">
        <v>532</v>
      </c>
      <c r="D199" s="1254"/>
      <c r="E199" s="1255"/>
      <c r="F199" s="690">
        <v>0</v>
      </c>
      <c r="G199" s="691">
        <v>0</v>
      </c>
      <c r="H199" s="692">
        <v>0</v>
      </c>
      <c r="I199" s="707">
        <v>0</v>
      </c>
      <c r="J199" s="691">
        <v>0</v>
      </c>
      <c r="K199" s="691">
        <v>0</v>
      </c>
      <c r="L199" s="692">
        <v>0</v>
      </c>
      <c r="M199" s="707">
        <v>0</v>
      </c>
    </row>
    <row r="200" spans="1:13">
      <c r="A200" s="733"/>
      <c r="B200" s="1244" t="s">
        <v>533</v>
      </c>
      <c r="C200" s="1245"/>
      <c r="D200" s="1245"/>
      <c r="E200" s="1246"/>
      <c r="F200" s="690">
        <v>0</v>
      </c>
      <c r="G200" s="691">
        <v>0</v>
      </c>
      <c r="H200" s="692">
        <v>0</v>
      </c>
      <c r="I200" s="707">
        <v>0</v>
      </c>
      <c r="J200" s="691">
        <v>0</v>
      </c>
      <c r="K200" s="691">
        <v>0</v>
      </c>
      <c r="L200" s="692">
        <v>0.64400000000000002</v>
      </c>
      <c r="M200" s="707">
        <v>0.64400000000000002</v>
      </c>
    </row>
    <row r="201" spans="1:13">
      <c r="A201" s="733"/>
      <c r="B201" s="718"/>
      <c r="C201" s="1244" t="s">
        <v>533</v>
      </c>
      <c r="D201" s="1245"/>
      <c r="E201" s="1246"/>
      <c r="F201" s="690">
        <v>0</v>
      </c>
      <c r="G201" s="691">
        <v>0</v>
      </c>
      <c r="H201" s="692">
        <v>0</v>
      </c>
      <c r="I201" s="707">
        <v>0</v>
      </c>
      <c r="J201" s="691">
        <v>0</v>
      </c>
      <c r="K201" s="691">
        <v>0</v>
      </c>
      <c r="L201" s="692">
        <v>0.89800000000000002</v>
      </c>
      <c r="M201" s="707">
        <v>0.89800000000000002</v>
      </c>
    </row>
    <row r="202" spans="1:13" ht="26.25" customHeight="1">
      <c r="A202" s="733"/>
      <c r="B202" s="718"/>
      <c r="C202" s="1262" t="s">
        <v>534</v>
      </c>
      <c r="D202" s="1254"/>
      <c r="E202" s="1255"/>
      <c r="F202" s="690">
        <v>0</v>
      </c>
      <c r="G202" s="691">
        <v>0</v>
      </c>
      <c r="H202" s="692">
        <v>0</v>
      </c>
      <c r="I202" s="707">
        <v>0</v>
      </c>
      <c r="J202" s="691">
        <v>0</v>
      </c>
      <c r="K202" s="691">
        <v>0</v>
      </c>
      <c r="L202" s="692">
        <v>-0.254</v>
      </c>
      <c r="M202" s="707">
        <v>-0.254</v>
      </c>
    </row>
    <row r="203" spans="1:13">
      <c r="A203" s="733"/>
      <c r="B203" s="1269" t="s">
        <v>535</v>
      </c>
      <c r="C203" s="1245"/>
      <c r="D203" s="1245"/>
      <c r="E203" s="1246"/>
      <c r="F203" s="690">
        <v>0</v>
      </c>
      <c r="G203" s="691">
        <v>126.97</v>
      </c>
      <c r="H203" s="692">
        <v>0</v>
      </c>
      <c r="I203" s="707">
        <v>126.97</v>
      </c>
      <c r="J203" s="691">
        <v>0</v>
      </c>
      <c r="K203" s="691">
        <v>0</v>
      </c>
      <c r="L203" s="692">
        <v>0</v>
      </c>
      <c r="M203" s="707">
        <v>0</v>
      </c>
    </row>
    <row r="204" spans="1:13">
      <c r="A204" s="733"/>
      <c r="B204" s="694"/>
      <c r="C204" s="1244" t="s">
        <v>535</v>
      </c>
      <c r="D204" s="1245"/>
      <c r="E204" s="1246"/>
      <c r="F204" s="690">
        <v>0</v>
      </c>
      <c r="G204" s="691">
        <v>128.75299999999999</v>
      </c>
      <c r="H204" s="692">
        <v>0</v>
      </c>
      <c r="I204" s="707">
        <v>128.75299999999999</v>
      </c>
      <c r="J204" s="691">
        <v>0</v>
      </c>
      <c r="K204" s="691">
        <v>0</v>
      </c>
      <c r="L204" s="692">
        <v>0</v>
      </c>
      <c r="M204" s="707">
        <v>0</v>
      </c>
    </row>
    <row r="205" spans="1:13">
      <c r="A205" s="733"/>
      <c r="B205" s="694"/>
      <c r="C205" s="1274" t="s">
        <v>536</v>
      </c>
      <c r="D205" s="1254"/>
      <c r="E205" s="1255"/>
      <c r="F205" s="690">
        <v>0</v>
      </c>
      <c r="G205" s="691">
        <v>-0.54300000000000004</v>
      </c>
      <c r="H205" s="692">
        <v>0</v>
      </c>
      <c r="I205" s="707">
        <v>-0.54300000000000004</v>
      </c>
      <c r="J205" s="691">
        <v>0</v>
      </c>
      <c r="K205" s="691">
        <v>0</v>
      </c>
      <c r="L205" s="692">
        <v>0</v>
      </c>
      <c r="M205" s="707">
        <v>0</v>
      </c>
    </row>
    <row r="206" spans="1:13" ht="27" customHeight="1">
      <c r="A206" s="733"/>
      <c r="B206" s="694"/>
      <c r="C206" s="1274" t="s">
        <v>537</v>
      </c>
      <c r="D206" s="1274" t="s">
        <v>424</v>
      </c>
      <c r="E206" s="1275"/>
      <c r="F206" s="690">
        <v>0</v>
      </c>
      <c r="G206" s="691">
        <v>-1.24</v>
      </c>
      <c r="H206" s="692">
        <v>0</v>
      </c>
      <c r="I206" s="707">
        <v>-1.24</v>
      </c>
      <c r="J206" s="691">
        <v>0</v>
      </c>
      <c r="K206" s="691">
        <v>0</v>
      </c>
      <c r="L206" s="692">
        <v>0</v>
      </c>
      <c r="M206" s="707">
        <v>0</v>
      </c>
    </row>
    <row r="207" spans="1:13" hidden="1">
      <c r="A207" s="733"/>
      <c r="B207" s="1244" t="s">
        <v>538</v>
      </c>
      <c r="C207" s="1245"/>
      <c r="D207" s="1245"/>
      <c r="E207" s="1246"/>
      <c r="F207" s="690">
        <v>0</v>
      </c>
      <c r="G207" s="691">
        <v>0</v>
      </c>
      <c r="H207" s="692">
        <v>0</v>
      </c>
      <c r="I207" s="707">
        <v>0</v>
      </c>
      <c r="J207" s="691">
        <v>0</v>
      </c>
      <c r="K207" s="691">
        <v>0</v>
      </c>
      <c r="L207" s="692">
        <v>0</v>
      </c>
      <c r="M207" s="707">
        <v>0</v>
      </c>
    </row>
    <row r="208" spans="1:13" hidden="1">
      <c r="A208" s="733"/>
      <c r="B208" s="718"/>
      <c r="C208" s="1244" t="s">
        <v>539</v>
      </c>
      <c r="D208" s="1245"/>
      <c r="E208" s="1246"/>
      <c r="F208" s="690">
        <v>0</v>
      </c>
      <c r="G208" s="691">
        <v>0</v>
      </c>
      <c r="H208" s="692">
        <v>0</v>
      </c>
      <c r="I208" s="707">
        <v>0</v>
      </c>
      <c r="J208" s="691">
        <v>0</v>
      </c>
      <c r="K208" s="691">
        <v>0</v>
      </c>
      <c r="L208" s="692">
        <v>0</v>
      </c>
      <c r="M208" s="707">
        <v>0</v>
      </c>
    </row>
    <row r="209" spans="1:13" hidden="1">
      <c r="A209" s="733"/>
      <c r="B209" s="718"/>
      <c r="C209" s="1262" t="s">
        <v>540</v>
      </c>
      <c r="D209" s="1254"/>
      <c r="E209" s="1255"/>
      <c r="F209" s="690">
        <v>0</v>
      </c>
      <c r="G209" s="691">
        <v>0</v>
      </c>
      <c r="H209" s="692">
        <v>0</v>
      </c>
      <c r="I209" s="707">
        <v>0</v>
      </c>
      <c r="J209" s="691">
        <v>0</v>
      </c>
      <c r="K209" s="691">
        <v>0</v>
      </c>
      <c r="L209" s="692">
        <v>0</v>
      </c>
      <c r="M209" s="707">
        <v>0</v>
      </c>
    </row>
    <row r="210" spans="1:13" hidden="1">
      <c r="A210" s="733"/>
      <c r="B210" s="718"/>
      <c r="C210" s="1262" t="s">
        <v>541</v>
      </c>
      <c r="D210" s="1254"/>
      <c r="E210" s="1255"/>
      <c r="F210" s="690">
        <v>0</v>
      </c>
      <c r="G210" s="691">
        <v>0</v>
      </c>
      <c r="H210" s="692">
        <v>0</v>
      </c>
      <c r="I210" s="707">
        <v>0</v>
      </c>
      <c r="J210" s="691">
        <v>0</v>
      </c>
      <c r="K210" s="691">
        <v>0</v>
      </c>
      <c r="L210" s="692">
        <v>0</v>
      </c>
      <c r="M210" s="707">
        <v>0</v>
      </c>
    </row>
    <row r="211" spans="1:13" hidden="1">
      <c r="A211" s="733"/>
      <c r="B211" s="1244" t="s">
        <v>542</v>
      </c>
      <c r="C211" s="1245"/>
      <c r="D211" s="1245"/>
      <c r="E211" s="1246"/>
      <c r="F211" s="690">
        <v>0</v>
      </c>
      <c r="G211" s="691">
        <v>0</v>
      </c>
      <c r="H211" s="692">
        <v>0</v>
      </c>
      <c r="I211" s="707">
        <v>0</v>
      </c>
      <c r="J211" s="691">
        <v>0</v>
      </c>
      <c r="K211" s="691">
        <v>0</v>
      </c>
      <c r="L211" s="692">
        <v>0</v>
      </c>
      <c r="M211" s="707">
        <v>0</v>
      </c>
    </row>
    <row r="212" spans="1:13" hidden="1">
      <c r="A212" s="733"/>
      <c r="B212" s="718"/>
      <c r="C212" s="1244" t="s">
        <v>543</v>
      </c>
      <c r="D212" s="1245"/>
      <c r="E212" s="1246"/>
      <c r="F212" s="690">
        <v>0</v>
      </c>
      <c r="G212" s="691">
        <v>0</v>
      </c>
      <c r="H212" s="692">
        <v>0</v>
      </c>
      <c r="I212" s="707">
        <v>0</v>
      </c>
      <c r="J212" s="691">
        <v>0</v>
      </c>
      <c r="K212" s="691">
        <v>0</v>
      </c>
      <c r="L212" s="692">
        <v>0</v>
      </c>
      <c r="M212" s="707">
        <v>0</v>
      </c>
    </row>
    <row r="213" spans="1:13" hidden="1">
      <c r="A213" s="733"/>
      <c r="B213" s="718"/>
      <c r="C213" s="1262" t="s">
        <v>544</v>
      </c>
      <c r="D213" s="1254"/>
      <c r="E213" s="1255"/>
      <c r="F213" s="690">
        <v>0</v>
      </c>
      <c r="G213" s="691">
        <v>0</v>
      </c>
      <c r="H213" s="692">
        <v>0</v>
      </c>
      <c r="I213" s="707">
        <v>0</v>
      </c>
      <c r="J213" s="691">
        <v>0</v>
      </c>
      <c r="K213" s="691">
        <v>0</v>
      </c>
      <c r="L213" s="692">
        <v>0</v>
      </c>
      <c r="M213" s="707">
        <v>0</v>
      </c>
    </row>
    <row r="214" spans="1:13" ht="10.5" hidden="1" customHeight="1">
      <c r="A214" s="733"/>
      <c r="B214" s="718"/>
      <c r="C214" s="718" t="s">
        <v>545</v>
      </c>
      <c r="D214" s="718" t="s">
        <v>424</v>
      </c>
      <c r="E214" s="726"/>
      <c r="F214" s="690">
        <v>0</v>
      </c>
      <c r="G214" s="691">
        <v>0</v>
      </c>
      <c r="H214" s="692">
        <v>0</v>
      </c>
      <c r="I214" s="707">
        <v>0</v>
      </c>
      <c r="J214" s="691">
        <v>0</v>
      </c>
      <c r="K214" s="691">
        <v>0</v>
      </c>
      <c r="L214" s="692">
        <v>0</v>
      </c>
      <c r="M214" s="707">
        <v>0</v>
      </c>
    </row>
    <row r="215" spans="1:13">
      <c r="A215" s="733"/>
      <c r="B215" s="1253" t="s">
        <v>546</v>
      </c>
      <c r="C215" s="1254"/>
      <c r="D215" s="1254"/>
      <c r="E215" s="1255"/>
      <c r="F215" s="690">
        <v>0.28899999999999998</v>
      </c>
      <c r="G215" s="691">
        <v>0</v>
      </c>
      <c r="H215" s="692">
        <v>0.91100000000000003</v>
      </c>
      <c r="I215" s="707">
        <v>1.2</v>
      </c>
      <c r="J215" s="691">
        <v>0.14299999999999999</v>
      </c>
      <c r="K215" s="691">
        <v>0</v>
      </c>
      <c r="L215" s="692">
        <v>1.534</v>
      </c>
      <c r="M215" s="707">
        <v>1.677</v>
      </c>
    </row>
    <row r="216" spans="1:13">
      <c r="A216" s="733"/>
      <c r="B216" s="694"/>
      <c r="C216" s="1274" t="s">
        <v>546</v>
      </c>
      <c r="D216" s="1274"/>
      <c r="E216" s="1275"/>
      <c r="F216" s="690">
        <v>0.29299999999999998</v>
      </c>
      <c r="G216" s="691">
        <v>0</v>
      </c>
      <c r="H216" s="692">
        <v>0.92800000000000005</v>
      </c>
      <c r="I216" s="707">
        <v>1.2210000000000001</v>
      </c>
      <c r="J216" s="691">
        <v>0.14499999999999999</v>
      </c>
      <c r="K216" s="691">
        <v>0</v>
      </c>
      <c r="L216" s="692">
        <v>1.583</v>
      </c>
      <c r="M216" s="707">
        <v>1.728</v>
      </c>
    </row>
    <row r="217" spans="1:13">
      <c r="A217" s="733"/>
      <c r="B217" s="694"/>
      <c r="C217" s="1274" t="s">
        <v>547</v>
      </c>
      <c r="D217" s="1254"/>
      <c r="E217" s="1255"/>
      <c r="F217" s="690">
        <v>0</v>
      </c>
      <c r="G217" s="691">
        <v>0</v>
      </c>
      <c r="H217" s="692">
        <v>-5.0000000000000001E-3</v>
      </c>
      <c r="I217" s="707">
        <v>-5.0000000000000001E-3</v>
      </c>
      <c r="J217" s="691">
        <v>0</v>
      </c>
      <c r="K217" s="691">
        <v>0</v>
      </c>
      <c r="L217" s="692">
        <v>-2.3E-2</v>
      </c>
      <c r="M217" s="707">
        <v>-2.3E-2</v>
      </c>
    </row>
    <row r="218" spans="1:13">
      <c r="A218" s="733"/>
      <c r="B218" s="694"/>
      <c r="C218" s="1274" t="s">
        <v>548</v>
      </c>
      <c r="D218" s="1274" t="s">
        <v>424</v>
      </c>
      <c r="E218" s="1275"/>
      <c r="F218" s="690">
        <v>-4.0000000000000001E-3</v>
      </c>
      <c r="G218" s="691">
        <v>0</v>
      </c>
      <c r="H218" s="692">
        <v>-1.2E-2</v>
      </c>
      <c r="I218" s="707">
        <v>-1.6E-2</v>
      </c>
      <c r="J218" s="691">
        <v>-2E-3</v>
      </c>
      <c r="K218" s="691">
        <v>0</v>
      </c>
      <c r="L218" s="692">
        <v>-2.5999999999999999E-2</v>
      </c>
      <c r="M218" s="707">
        <v>-2.8000000000000001E-2</v>
      </c>
    </row>
    <row r="219" spans="1:13">
      <c r="A219" s="733"/>
      <c r="B219" s="1269" t="s">
        <v>549</v>
      </c>
      <c r="C219" s="1245"/>
      <c r="D219" s="1245"/>
      <c r="E219" s="1246"/>
      <c r="F219" s="690">
        <v>1E-3</v>
      </c>
      <c r="G219" s="691">
        <v>0</v>
      </c>
      <c r="H219" s="692">
        <v>0</v>
      </c>
      <c r="I219" s="707">
        <v>1E-3</v>
      </c>
      <c r="J219" s="691">
        <v>1E-3</v>
      </c>
      <c r="K219" s="691">
        <v>4.4999999999999998E-2</v>
      </c>
      <c r="L219" s="692">
        <v>0</v>
      </c>
      <c r="M219" s="707">
        <v>4.5999999999999999E-2</v>
      </c>
    </row>
    <row r="220" spans="1:13">
      <c r="A220" s="733"/>
      <c r="B220" s="694"/>
      <c r="C220" s="1244" t="s">
        <v>549</v>
      </c>
      <c r="D220" s="1245"/>
      <c r="E220" s="1246"/>
      <c r="F220" s="690">
        <v>1E-3</v>
      </c>
      <c r="G220" s="691">
        <v>0</v>
      </c>
      <c r="H220" s="692">
        <v>0</v>
      </c>
      <c r="I220" s="707">
        <v>1E-3</v>
      </c>
      <c r="J220" s="691">
        <v>1E-3</v>
      </c>
      <c r="K220" s="691">
        <v>4.4999999999999998E-2</v>
      </c>
      <c r="L220" s="692">
        <v>0</v>
      </c>
      <c r="M220" s="707">
        <v>4.5999999999999999E-2</v>
      </c>
    </row>
    <row r="221" spans="1:13" hidden="1">
      <c r="A221" s="733"/>
      <c r="B221" s="718"/>
      <c r="C221" s="1274" t="s">
        <v>550</v>
      </c>
      <c r="D221" s="1274" t="s">
        <v>424</v>
      </c>
      <c r="E221" s="1275"/>
      <c r="F221" s="690">
        <v>0</v>
      </c>
      <c r="G221" s="691">
        <v>0</v>
      </c>
      <c r="H221" s="692">
        <v>0</v>
      </c>
      <c r="I221" s="707">
        <v>0</v>
      </c>
      <c r="J221" s="691">
        <v>0</v>
      </c>
      <c r="K221" s="691">
        <v>0</v>
      </c>
      <c r="L221" s="692">
        <v>0</v>
      </c>
      <c r="M221" s="707">
        <v>0</v>
      </c>
    </row>
    <row r="222" spans="1:13" hidden="1">
      <c r="A222" s="733"/>
      <c r="B222" s="1244" t="s">
        <v>498</v>
      </c>
      <c r="C222" s="1245"/>
      <c r="D222" s="1245"/>
      <c r="E222" s="1246"/>
      <c r="F222" s="690">
        <v>0</v>
      </c>
      <c r="G222" s="691">
        <v>0</v>
      </c>
      <c r="H222" s="692">
        <v>0</v>
      </c>
      <c r="I222" s="707">
        <v>0</v>
      </c>
      <c r="J222" s="691">
        <v>0</v>
      </c>
      <c r="K222" s="691">
        <v>0</v>
      </c>
      <c r="L222" s="692">
        <v>0</v>
      </c>
      <c r="M222" s="707">
        <v>0</v>
      </c>
    </row>
    <row r="223" spans="1:13">
      <c r="A223" s="733"/>
      <c r="B223" s="1269" t="s">
        <v>551</v>
      </c>
      <c r="C223" s="1245"/>
      <c r="D223" s="1245"/>
      <c r="E223" s="1246"/>
      <c r="F223" s="690">
        <v>1806.557</v>
      </c>
      <c r="G223" s="691">
        <v>2554.2891800000002</v>
      </c>
      <c r="H223" s="692">
        <v>134.375</v>
      </c>
      <c r="I223" s="707">
        <v>4495.2211799999995</v>
      </c>
      <c r="J223" s="691">
        <v>2575.9470000000001</v>
      </c>
      <c r="K223" s="691">
        <v>1259.489</v>
      </c>
      <c r="L223" s="692">
        <v>697.02800000000002</v>
      </c>
      <c r="M223" s="707">
        <v>4532.4639999999999</v>
      </c>
    </row>
    <row r="224" spans="1:13">
      <c r="A224" s="733"/>
      <c r="B224" s="694"/>
      <c r="C224" s="1245" t="s">
        <v>551</v>
      </c>
      <c r="D224" s="1245"/>
      <c r="E224" s="1246"/>
      <c r="F224" s="690">
        <v>10834.329</v>
      </c>
      <c r="G224" s="691">
        <v>5809.9110600000004</v>
      </c>
      <c r="H224" s="692">
        <v>644.57600000000002</v>
      </c>
      <c r="I224" s="707">
        <v>17288.816060000001</v>
      </c>
      <c r="J224" s="691">
        <v>13156.54</v>
      </c>
      <c r="K224" s="691">
        <v>4949.1549999999997</v>
      </c>
      <c r="L224" s="692">
        <v>1982.8989999999999</v>
      </c>
      <c r="M224" s="707">
        <v>20088.594000000001</v>
      </c>
    </row>
    <row r="225" spans="1:256">
      <c r="A225" s="733"/>
      <c r="B225" s="694"/>
      <c r="C225" s="1274" t="s">
        <v>552</v>
      </c>
      <c r="D225" s="1274" t="s">
        <v>424</v>
      </c>
      <c r="E225" s="1275"/>
      <c r="F225" s="690">
        <v>-9027.7720000000008</v>
      </c>
      <c r="G225" s="691">
        <v>-3255.6218799999997</v>
      </c>
      <c r="H225" s="692">
        <v>-510.20100000000002</v>
      </c>
      <c r="I225" s="707">
        <v>-12793.594879999999</v>
      </c>
      <c r="J225" s="691">
        <v>-10580.593000000001</v>
      </c>
      <c r="K225" s="691">
        <v>-3689.6660000000002</v>
      </c>
      <c r="L225" s="692">
        <v>-1285.8710000000001</v>
      </c>
      <c r="M225" s="707">
        <v>-15556.13</v>
      </c>
    </row>
    <row r="226" spans="1:256">
      <c r="A226" s="733"/>
      <c r="B226" s="1269" t="s">
        <v>553</v>
      </c>
      <c r="C226" s="1245"/>
      <c r="D226" s="1245"/>
      <c r="E226" s="1246"/>
      <c r="F226" s="690">
        <v>-344.45</v>
      </c>
      <c r="G226" s="691">
        <v>-31.36271</v>
      </c>
      <c r="H226" s="692">
        <v>0</v>
      </c>
      <c r="I226" s="707">
        <v>-375.81271000000004</v>
      </c>
      <c r="J226" s="691">
        <v>-356.45</v>
      </c>
      <c r="K226" s="691">
        <v>-33.47</v>
      </c>
      <c r="L226" s="692">
        <v>-2.3330000000000002</v>
      </c>
      <c r="M226" s="707">
        <v>-392.25299999999999</v>
      </c>
    </row>
    <row r="227" spans="1:256" ht="13.5" thickBot="1">
      <c r="A227" s="733"/>
      <c r="B227" s="1276" t="s">
        <v>554</v>
      </c>
      <c r="C227" s="1277"/>
      <c r="D227" s="1277"/>
      <c r="E227" s="1278"/>
      <c r="F227" s="742">
        <v>-1.0249999999999999</v>
      </c>
      <c r="G227" s="743">
        <v>-25.388999999999999</v>
      </c>
      <c r="H227" s="758">
        <v>0</v>
      </c>
      <c r="I227" s="713">
        <v>-26.414000000000001</v>
      </c>
      <c r="J227" s="743">
        <v>-4.1609999999999996</v>
      </c>
      <c r="K227" s="743">
        <v>-16.420000000000002</v>
      </c>
      <c r="L227" s="758">
        <v>0</v>
      </c>
      <c r="M227" s="713">
        <v>-20.581</v>
      </c>
    </row>
    <row r="228" spans="1:256" ht="13.5" thickBot="1">
      <c r="A228" s="759"/>
      <c r="B228" s="1216" t="s">
        <v>555</v>
      </c>
      <c r="C228" s="1217"/>
      <c r="D228" s="1217"/>
      <c r="E228" s="1270"/>
      <c r="F228" s="760">
        <v>725.03499999999997</v>
      </c>
      <c r="G228" s="761">
        <v>432.81289000000004</v>
      </c>
      <c r="H228" s="762">
        <v>27.317</v>
      </c>
      <c r="I228" s="731">
        <v>1185.1648900000002</v>
      </c>
      <c r="J228" s="761">
        <v>761.12800000000004</v>
      </c>
      <c r="K228" s="761">
        <v>481.58300000000003</v>
      </c>
      <c r="L228" s="762">
        <v>54.564</v>
      </c>
      <c r="M228" s="731">
        <v>1297.2750000000001</v>
      </c>
      <c r="N228" s="667"/>
      <c r="O228" s="667"/>
      <c r="P228" s="667"/>
      <c r="Q228" s="667"/>
      <c r="R228" s="667"/>
      <c r="S228" s="667"/>
      <c r="T228" s="667"/>
      <c r="U228" s="667"/>
      <c r="V228" s="667"/>
      <c r="W228" s="667"/>
      <c r="X228" s="667"/>
      <c r="Y228" s="667"/>
      <c r="Z228" s="667"/>
      <c r="AA228" s="667"/>
      <c r="AB228" s="667"/>
      <c r="AC228" s="667"/>
      <c r="AD228" s="667"/>
      <c r="AE228" s="667"/>
      <c r="AF228" s="667"/>
      <c r="AG228" s="667"/>
      <c r="AH228" s="667"/>
      <c r="AI228" s="667"/>
      <c r="AJ228" s="667"/>
      <c r="AK228" s="756"/>
      <c r="AL228" s="756"/>
      <c r="AM228" s="756"/>
      <c r="AN228" s="756"/>
      <c r="AO228" s="756"/>
      <c r="AP228" s="756"/>
      <c r="AQ228" s="756"/>
      <c r="AR228" s="756"/>
      <c r="AS228" s="756"/>
      <c r="AT228" s="756"/>
      <c r="AU228" s="756"/>
      <c r="AV228" s="756"/>
      <c r="AW228" s="756"/>
      <c r="AX228" s="756"/>
      <c r="AY228" s="756"/>
      <c r="AZ228" s="756"/>
      <c r="BA228" s="756"/>
      <c r="BB228" s="756"/>
      <c r="BC228" s="756"/>
      <c r="BD228" s="756"/>
      <c r="BE228" s="756"/>
      <c r="BF228" s="756"/>
      <c r="BG228" s="756"/>
      <c r="BH228" s="756"/>
      <c r="BI228" s="756"/>
      <c r="BJ228" s="756"/>
      <c r="BK228" s="756"/>
      <c r="BL228" s="756"/>
      <c r="BM228" s="756"/>
      <c r="BN228" s="756"/>
      <c r="BO228" s="756"/>
      <c r="BP228" s="756"/>
      <c r="BQ228" s="756"/>
      <c r="BR228" s="756"/>
      <c r="BS228" s="756"/>
      <c r="BT228" s="756"/>
      <c r="BU228" s="756"/>
      <c r="BV228" s="756"/>
      <c r="BW228" s="756"/>
      <c r="BX228" s="756"/>
      <c r="BY228" s="756"/>
      <c r="BZ228" s="756"/>
      <c r="CA228" s="756"/>
      <c r="CB228" s="756"/>
      <c r="CC228" s="756"/>
      <c r="CD228" s="756"/>
      <c r="CE228" s="756"/>
      <c r="CF228" s="756"/>
      <c r="CG228" s="756"/>
      <c r="CH228" s="756"/>
      <c r="CI228" s="756"/>
      <c r="CJ228" s="756"/>
      <c r="CK228" s="756"/>
      <c r="CL228" s="756"/>
      <c r="CM228" s="756"/>
      <c r="CN228" s="756"/>
      <c r="CO228" s="756"/>
      <c r="CP228" s="756"/>
      <c r="CQ228" s="756"/>
      <c r="CR228" s="756"/>
      <c r="CS228" s="756"/>
      <c r="CT228" s="756"/>
      <c r="CU228" s="756"/>
      <c r="CV228" s="756"/>
      <c r="CW228" s="756"/>
      <c r="CX228" s="756"/>
      <c r="CY228" s="756"/>
      <c r="CZ228" s="756"/>
      <c r="DA228" s="756"/>
      <c r="DB228" s="756"/>
      <c r="DC228" s="756"/>
      <c r="DD228" s="756"/>
      <c r="DE228" s="756"/>
      <c r="DF228" s="756"/>
      <c r="DG228" s="756"/>
      <c r="DH228" s="756"/>
      <c r="DI228" s="756"/>
      <c r="DJ228" s="756"/>
      <c r="DK228" s="756"/>
      <c r="DL228" s="756"/>
      <c r="DM228" s="756"/>
      <c r="DN228" s="756"/>
      <c r="DO228" s="756"/>
      <c r="DP228" s="756"/>
      <c r="DQ228" s="756"/>
      <c r="DR228" s="756"/>
      <c r="DS228" s="756"/>
      <c r="DT228" s="756"/>
      <c r="DU228" s="756"/>
      <c r="DV228" s="756"/>
      <c r="DW228" s="756"/>
      <c r="DX228" s="756"/>
      <c r="DY228" s="756"/>
      <c r="DZ228" s="756"/>
      <c r="EA228" s="756"/>
      <c r="EB228" s="756"/>
      <c r="EC228" s="756"/>
      <c r="ED228" s="756"/>
      <c r="EE228" s="756"/>
      <c r="EF228" s="756"/>
      <c r="EG228" s="756"/>
      <c r="EH228" s="756"/>
      <c r="EI228" s="756"/>
      <c r="EJ228" s="756"/>
      <c r="EK228" s="756"/>
      <c r="EL228" s="756"/>
      <c r="EM228" s="756"/>
      <c r="EN228" s="756"/>
      <c r="EO228" s="756"/>
      <c r="EP228" s="756"/>
      <c r="EQ228" s="756"/>
      <c r="ER228" s="756"/>
      <c r="ES228" s="756"/>
      <c r="ET228" s="756"/>
      <c r="EU228" s="756"/>
      <c r="EV228" s="756"/>
      <c r="EW228" s="756"/>
      <c r="EX228" s="756"/>
      <c r="EY228" s="756"/>
      <c r="EZ228" s="756"/>
      <c r="FA228" s="756"/>
      <c r="FB228" s="756"/>
      <c r="FC228" s="756"/>
      <c r="FD228" s="756"/>
      <c r="FE228" s="756"/>
      <c r="FF228" s="756"/>
      <c r="FG228" s="756"/>
      <c r="FH228" s="756"/>
      <c r="FI228" s="756"/>
      <c r="FJ228" s="756"/>
      <c r="FK228" s="756"/>
      <c r="FL228" s="756"/>
      <c r="FM228" s="756"/>
      <c r="FN228" s="756"/>
      <c r="FO228" s="756"/>
      <c r="FP228" s="756"/>
      <c r="FQ228" s="756"/>
      <c r="FR228" s="756"/>
      <c r="FS228" s="756"/>
      <c r="FT228" s="756"/>
      <c r="FU228" s="756"/>
      <c r="FV228" s="756"/>
      <c r="FW228" s="756"/>
      <c r="FX228" s="756"/>
      <c r="FY228" s="756"/>
      <c r="FZ228" s="756"/>
      <c r="GA228" s="756"/>
      <c r="GB228" s="756"/>
      <c r="GC228" s="756"/>
      <c r="GD228" s="756"/>
      <c r="GE228" s="756"/>
      <c r="GF228" s="756"/>
      <c r="GG228" s="756"/>
      <c r="GH228" s="756"/>
      <c r="GI228" s="756"/>
      <c r="GJ228" s="756"/>
      <c r="GK228" s="756"/>
      <c r="GL228" s="756"/>
      <c r="GM228" s="756"/>
      <c r="GN228" s="756"/>
      <c r="GO228" s="756"/>
      <c r="GP228" s="756"/>
      <c r="GQ228" s="756"/>
      <c r="GR228" s="756"/>
      <c r="GS228" s="756"/>
      <c r="GT228" s="756"/>
      <c r="GU228" s="756"/>
      <c r="GV228" s="756"/>
      <c r="GW228" s="756"/>
      <c r="GX228" s="756"/>
      <c r="GY228" s="756"/>
      <c r="GZ228" s="756"/>
      <c r="HA228" s="756"/>
      <c r="HB228" s="756"/>
      <c r="HC228" s="756"/>
      <c r="HD228" s="756"/>
      <c r="HE228" s="756"/>
      <c r="HF228" s="756"/>
      <c r="HG228" s="756"/>
      <c r="HH228" s="756"/>
      <c r="HI228" s="756"/>
      <c r="HJ228" s="756"/>
      <c r="HK228" s="756"/>
      <c r="HL228" s="756"/>
      <c r="HM228" s="756"/>
      <c r="HN228" s="756"/>
      <c r="HO228" s="756"/>
      <c r="HP228" s="756"/>
      <c r="HQ228" s="756"/>
      <c r="HR228" s="756"/>
      <c r="HS228" s="756"/>
      <c r="HT228" s="756"/>
      <c r="HU228" s="756"/>
      <c r="HV228" s="756"/>
      <c r="HW228" s="756"/>
      <c r="HX228" s="756"/>
      <c r="HY228" s="756"/>
      <c r="HZ228" s="756"/>
      <c r="IA228" s="756"/>
      <c r="IB228" s="756"/>
      <c r="IC228" s="756"/>
      <c r="ID228" s="756"/>
      <c r="IE228" s="756"/>
      <c r="IF228" s="756"/>
      <c r="IG228" s="756"/>
      <c r="IH228" s="756"/>
      <c r="II228" s="756"/>
      <c r="IJ228" s="756"/>
      <c r="IK228" s="756"/>
      <c r="IL228" s="756"/>
      <c r="IM228" s="756"/>
      <c r="IN228" s="756"/>
      <c r="IO228" s="756"/>
      <c r="IP228" s="756"/>
      <c r="IQ228" s="756"/>
      <c r="IR228" s="756"/>
      <c r="IS228" s="756"/>
      <c r="IT228" s="756"/>
      <c r="IU228" s="756"/>
      <c r="IV228" s="756"/>
    </row>
    <row r="229" spans="1:256">
      <c r="A229" s="733"/>
      <c r="B229" s="1279" t="s">
        <v>556</v>
      </c>
      <c r="C229" s="1280"/>
      <c r="D229" s="1280"/>
      <c r="E229" s="1281"/>
      <c r="F229" s="686">
        <v>289.47899999999998</v>
      </c>
      <c r="G229" s="687">
        <v>127.12144000000001</v>
      </c>
      <c r="H229" s="688">
        <v>18.007000000000001</v>
      </c>
      <c r="I229" s="714">
        <v>434.60744</v>
      </c>
      <c r="J229" s="687">
        <v>311.185</v>
      </c>
      <c r="K229" s="687">
        <v>103.908</v>
      </c>
      <c r="L229" s="688">
        <v>29.488</v>
      </c>
      <c r="M229" s="714">
        <v>444.58100000000002</v>
      </c>
    </row>
    <row r="230" spans="1:256" ht="26.25" customHeight="1">
      <c r="A230" s="733"/>
      <c r="B230" s="1232" t="s">
        <v>557</v>
      </c>
      <c r="C230" s="1233"/>
      <c r="D230" s="1233"/>
      <c r="E230" s="1234"/>
      <c r="F230" s="690">
        <v>174.38200000000001</v>
      </c>
      <c r="G230" s="691">
        <v>123.61120999999999</v>
      </c>
      <c r="H230" s="692">
        <v>4.5999999999999999E-2</v>
      </c>
      <c r="I230" s="707">
        <v>298.03920999999997</v>
      </c>
      <c r="J230" s="691">
        <v>198.78200000000001</v>
      </c>
      <c r="K230" s="691">
        <v>152.548</v>
      </c>
      <c r="L230" s="692">
        <v>12.439</v>
      </c>
      <c r="M230" s="707">
        <v>363.76900000000001</v>
      </c>
    </row>
    <row r="231" spans="1:256" ht="26.25" customHeight="1">
      <c r="A231" s="733"/>
      <c r="B231" s="1232" t="s">
        <v>558</v>
      </c>
      <c r="C231" s="1233"/>
      <c r="D231" s="1233"/>
      <c r="E231" s="1234"/>
      <c r="F231" s="690">
        <v>220.74</v>
      </c>
      <c r="G231" s="691">
        <v>166.91900000000001</v>
      </c>
      <c r="H231" s="692">
        <v>8.1389999999999993</v>
      </c>
      <c r="I231" s="707">
        <v>395.798</v>
      </c>
      <c r="J231" s="691">
        <v>215.25200000000001</v>
      </c>
      <c r="K231" s="691">
        <v>208.03899999999999</v>
      </c>
      <c r="L231" s="692">
        <v>10.185</v>
      </c>
      <c r="M231" s="707">
        <v>433.476</v>
      </c>
    </row>
    <row r="232" spans="1:256">
      <c r="A232" s="733"/>
      <c r="B232" s="1232" t="s">
        <v>559</v>
      </c>
      <c r="C232" s="1233"/>
      <c r="D232" s="1233"/>
      <c r="E232" s="1234"/>
      <c r="F232" s="690">
        <v>0</v>
      </c>
      <c r="G232" s="691">
        <v>0.755</v>
      </c>
      <c r="H232" s="692">
        <v>0.49099999999999999</v>
      </c>
      <c r="I232" s="707">
        <v>1.246</v>
      </c>
      <c r="J232" s="691">
        <v>0</v>
      </c>
      <c r="K232" s="691">
        <v>1.0289999999999999</v>
      </c>
      <c r="L232" s="692">
        <v>1.0069999999999999</v>
      </c>
      <c r="M232" s="707">
        <v>2.036</v>
      </c>
    </row>
    <row r="233" spans="1:256" ht="26.25" customHeight="1">
      <c r="A233" s="733"/>
      <c r="B233" s="1232" t="s">
        <v>560</v>
      </c>
      <c r="C233" s="1233"/>
      <c r="D233" s="1233"/>
      <c r="E233" s="1234"/>
      <c r="F233" s="690">
        <v>0</v>
      </c>
      <c r="G233" s="691">
        <v>9.3640000000000008</v>
      </c>
      <c r="H233" s="692">
        <v>0</v>
      </c>
      <c r="I233" s="707">
        <v>9.3640000000000008</v>
      </c>
      <c r="J233" s="691">
        <v>2.9209999999999998</v>
      </c>
      <c r="K233" s="691">
        <v>9.5419999999999998</v>
      </c>
      <c r="L233" s="692">
        <v>0</v>
      </c>
      <c r="M233" s="707">
        <v>12.462999999999999</v>
      </c>
    </row>
    <row r="234" spans="1:256" ht="26.25" customHeight="1">
      <c r="A234" s="733"/>
      <c r="B234" s="1232" t="s">
        <v>561</v>
      </c>
      <c r="C234" s="1233"/>
      <c r="D234" s="1233"/>
      <c r="E234" s="1234"/>
      <c r="F234" s="690">
        <v>25.245999999999999</v>
      </c>
      <c r="G234" s="691">
        <v>0</v>
      </c>
      <c r="H234" s="692">
        <v>8.3000000000000004E-2</v>
      </c>
      <c r="I234" s="707">
        <v>25.329000000000001</v>
      </c>
      <c r="J234" s="691">
        <v>17.469000000000001</v>
      </c>
      <c r="K234" s="691">
        <v>2.1539999999999999</v>
      </c>
      <c r="L234" s="692">
        <v>6.9000000000000006E-2</v>
      </c>
      <c r="M234" s="707">
        <v>19.692</v>
      </c>
    </row>
    <row r="235" spans="1:256">
      <c r="A235" s="733"/>
      <c r="B235" s="1232" t="s">
        <v>562</v>
      </c>
      <c r="C235" s="1233"/>
      <c r="D235" s="1233"/>
      <c r="E235" s="1234"/>
      <c r="F235" s="690">
        <v>12.914999999999999</v>
      </c>
      <c r="G235" s="691">
        <v>4.3339999999999996</v>
      </c>
      <c r="H235" s="692">
        <v>0.54100000000000004</v>
      </c>
      <c r="I235" s="707">
        <v>17.79</v>
      </c>
      <c r="J235" s="691">
        <v>13.856</v>
      </c>
      <c r="K235" s="691">
        <v>3.78</v>
      </c>
      <c r="L235" s="692">
        <v>0.72399999999999998</v>
      </c>
      <c r="M235" s="707">
        <v>18.36</v>
      </c>
    </row>
    <row r="236" spans="1:256">
      <c r="A236" s="733"/>
      <c r="B236" s="1232" t="s">
        <v>563</v>
      </c>
      <c r="C236" s="1233"/>
      <c r="D236" s="1233"/>
      <c r="E236" s="1234"/>
      <c r="F236" s="690">
        <v>0</v>
      </c>
      <c r="G236" s="691">
        <v>0.41899999999999998</v>
      </c>
      <c r="H236" s="692">
        <v>3.0000000000000001E-3</v>
      </c>
      <c r="I236" s="707">
        <v>0.42199999999999999</v>
      </c>
      <c r="J236" s="691">
        <v>0</v>
      </c>
      <c r="K236" s="691">
        <v>0.42299999999999999</v>
      </c>
      <c r="L236" s="692">
        <v>1.6E-2</v>
      </c>
      <c r="M236" s="707">
        <v>0.439</v>
      </c>
    </row>
    <row r="237" spans="1:256" ht="18.75" customHeight="1">
      <c r="A237" s="733"/>
      <c r="B237" s="1232" t="s">
        <v>564</v>
      </c>
      <c r="C237" s="1233"/>
      <c r="D237" s="1233"/>
      <c r="E237" s="1234"/>
      <c r="F237" s="690">
        <v>1.7170000000000001</v>
      </c>
      <c r="G237" s="691">
        <v>0.19724</v>
      </c>
      <c r="H237" s="692">
        <v>1.4999999999999999E-2</v>
      </c>
      <c r="I237" s="707">
        <v>1.9292400000000001</v>
      </c>
      <c r="J237" s="691">
        <v>1.665</v>
      </c>
      <c r="K237" s="691">
        <v>0.436</v>
      </c>
      <c r="L237" s="692">
        <v>0.63800000000000001</v>
      </c>
      <c r="M237" s="707">
        <v>2.7389999999999999</v>
      </c>
    </row>
    <row r="238" spans="1:256" ht="26.25" customHeight="1">
      <c r="A238" s="733"/>
      <c r="B238" s="1232" t="s">
        <v>565</v>
      </c>
      <c r="C238" s="1233"/>
      <c r="D238" s="1233"/>
      <c r="E238" s="1234"/>
      <c r="F238" s="690">
        <v>0.55300000000000005</v>
      </c>
      <c r="G238" s="691">
        <v>0</v>
      </c>
      <c r="H238" s="692">
        <v>0</v>
      </c>
      <c r="I238" s="707">
        <v>0.55300000000000005</v>
      </c>
      <c r="J238" s="691">
        <v>0</v>
      </c>
      <c r="K238" s="691">
        <v>0</v>
      </c>
      <c r="L238" s="692">
        <v>0</v>
      </c>
      <c r="M238" s="707">
        <v>0</v>
      </c>
    </row>
    <row r="239" spans="1:256" ht="26.25" customHeight="1" thickBot="1">
      <c r="A239" s="733"/>
      <c r="B239" s="1235" t="s">
        <v>566</v>
      </c>
      <c r="C239" s="1236"/>
      <c r="D239" s="1236"/>
      <c r="E239" s="1237"/>
      <c r="F239" s="742">
        <v>3.0000000000000001E-3</v>
      </c>
      <c r="G239" s="743">
        <v>9.1999999999985455E-2</v>
      </c>
      <c r="H239" s="758">
        <v>-8.0000000000000002E-3</v>
      </c>
      <c r="I239" s="713">
        <v>8.699999999998545E-2</v>
      </c>
      <c r="J239" s="743">
        <v>-2E-3</v>
      </c>
      <c r="K239" s="743">
        <v>-0.27600000000000002</v>
      </c>
      <c r="L239" s="758">
        <v>-2E-3</v>
      </c>
      <c r="M239" s="713">
        <v>-0.28000000000000003</v>
      </c>
    </row>
    <row r="240" spans="1:256" ht="29.25" customHeight="1" thickBot="1">
      <c r="A240" s="759"/>
      <c r="B240" s="1216" t="s">
        <v>567</v>
      </c>
      <c r="C240" s="1217"/>
      <c r="D240" s="1217"/>
      <c r="E240" s="1270"/>
      <c r="F240" s="677">
        <v>198.59399999999999</v>
      </c>
      <c r="G240" s="678">
        <v>0</v>
      </c>
      <c r="H240" s="679">
        <v>251.60599999999999</v>
      </c>
      <c r="I240" s="700">
        <v>450.2</v>
      </c>
      <c r="J240" s="678">
        <v>209.381</v>
      </c>
      <c r="K240" s="678">
        <v>0</v>
      </c>
      <c r="L240" s="679">
        <v>251.60599999999999</v>
      </c>
      <c r="M240" s="700">
        <v>460.98700000000002</v>
      </c>
      <c r="N240" s="667"/>
      <c r="O240" s="667"/>
      <c r="P240" s="667"/>
      <c r="Q240" s="667"/>
      <c r="R240" s="667"/>
      <c r="S240" s="667"/>
      <c r="T240" s="667"/>
      <c r="U240" s="667"/>
      <c r="V240" s="667"/>
      <c r="W240" s="667"/>
      <c r="X240" s="667"/>
      <c r="Y240" s="667"/>
      <c r="Z240" s="667"/>
      <c r="AA240" s="667"/>
      <c r="AB240" s="667"/>
      <c r="AC240" s="667"/>
      <c r="AD240" s="667"/>
      <c r="AE240" s="667"/>
      <c r="AF240" s="667"/>
      <c r="AG240" s="667"/>
      <c r="AH240" s="667"/>
      <c r="AI240" s="667"/>
      <c r="AJ240" s="667"/>
      <c r="AK240" s="756"/>
      <c r="AL240" s="756"/>
      <c r="AM240" s="756"/>
      <c r="AN240" s="756"/>
      <c r="AO240" s="756"/>
      <c r="AP240" s="756"/>
      <c r="AQ240" s="756"/>
      <c r="AR240" s="756"/>
      <c r="AS240" s="756"/>
      <c r="AT240" s="756"/>
      <c r="AU240" s="756"/>
      <c r="AV240" s="756"/>
      <c r="AW240" s="756"/>
      <c r="AX240" s="756"/>
      <c r="AY240" s="756"/>
      <c r="AZ240" s="756"/>
      <c r="BA240" s="756"/>
      <c r="BB240" s="756"/>
      <c r="BC240" s="756"/>
      <c r="BD240" s="756"/>
      <c r="BE240" s="756"/>
      <c r="BF240" s="756"/>
      <c r="BG240" s="756"/>
      <c r="BH240" s="756"/>
      <c r="BI240" s="756"/>
      <c r="BJ240" s="756"/>
      <c r="BK240" s="756"/>
      <c r="BL240" s="756"/>
      <c r="BM240" s="756"/>
      <c r="BN240" s="756"/>
      <c r="BO240" s="756"/>
      <c r="BP240" s="756"/>
      <c r="BQ240" s="756"/>
      <c r="BR240" s="756"/>
      <c r="BS240" s="756"/>
      <c r="BT240" s="756"/>
      <c r="BU240" s="756"/>
      <c r="BV240" s="756"/>
      <c r="BW240" s="756"/>
      <c r="BX240" s="756"/>
      <c r="BY240" s="756"/>
      <c r="BZ240" s="756"/>
      <c r="CA240" s="756"/>
      <c r="CB240" s="756"/>
      <c r="CC240" s="756"/>
      <c r="CD240" s="756"/>
      <c r="CE240" s="756"/>
      <c r="CF240" s="756"/>
      <c r="CG240" s="756"/>
      <c r="CH240" s="756"/>
      <c r="CI240" s="756"/>
      <c r="CJ240" s="756"/>
      <c r="CK240" s="756"/>
      <c r="CL240" s="756"/>
      <c r="CM240" s="756"/>
      <c r="CN240" s="756"/>
      <c r="CO240" s="756"/>
      <c r="CP240" s="756"/>
      <c r="CQ240" s="756"/>
      <c r="CR240" s="756"/>
      <c r="CS240" s="756"/>
      <c r="CT240" s="756"/>
      <c r="CU240" s="756"/>
      <c r="CV240" s="756"/>
      <c r="CW240" s="756"/>
      <c r="CX240" s="756"/>
      <c r="CY240" s="756"/>
      <c r="CZ240" s="756"/>
      <c r="DA240" s="756"/>
      <c r="DB240" s="756"/>
      <c r="DC240" s="756"/>
      <c r="DD240" s="756"/>
      <c r="DE240" s="756"/>
      <c r="DF240" s="756"/>
      <c r="DG240" s="756"/>
      <c r="DH240" s="756"/>
      <c r="DI240" s="756"/>
      <c r="DJ240" s="756"/>
      <c r="DK240" s="756"/>
      <c r="DL240" s="756"/>
      <c r="DM240" s="756"/>
      <c r="DN240" s="756"/>
      <c r="DO240" s="756"/>
      <c r="DP240" s="756"/>
      <c r="DQ240" s="756"/>
      <c r="DR240" s="756"/>
      <c r="DS240" s="756"/>
      <c r="DT240" s="756"/>
      <c r="DU240" s="756"/>
      <c r="DV240" s="756"/>
      <c r="DW240" s="756"/>
      <c r="DX240" s="756"/>
      <c r="DY240" s="756"/>
      <c r="DZ240" s="756"/>
      <c r="EA240" s="756"/>
      <c r="EB240" s="756"/>
      <c r="EC240" s="756"/>
      <c r="ED240" s="756"/>
      <c r="EE240" s="756"/>
      <c r="EF240" s="756"/>
      <c r="EG240" s="756"/>
      <c r="EH240" s="756"/>
      <c r="EI240" s="756"/>
      <c r="EJ240" s="756"/>
      <c r="EK240" s="756"/>
      <c r="EL240" s="756"/>
      <c r="EM240" s="756"/>
      <c r="EN240" s="756"/>
      <c r="EO240" s="756"/>
      <c r="EP240" s="756"/>
      <c r="EQ240" s="756"/>
      <c r="ER240" s="756"/>
      <c r="ES240" s="756"/>
      <c r="ET240" s="756"/>
      <c r="EU240" s="756"/>
      <c r="EV240" s="756"/>
      <c r="EW240" s="756"/>
      <c r="EX240" s="756"/>
      <c r="EY240" s="756"/>
      <c r="EZ240" s="756"/>
      <c r="FA240" s="756"/>
      <c r="FB240" s="756"/>
      <c r="FC240" s="756"/>
      <c r="FD240" s="756"/>
      <c r="FE240" s="756"/>
      <c r="FF240" s="756"/>
      <c r="FG240" s="756"/>
      <c r="FH240" s="756"/>
      <c r="FI240" s="756"/>
      <c r="FJ240" s="756"/>
      <c r="FK240" s="756"/>
      <c r="FL240" s="756"/>
      <c r="FM240" s="756"/>
      <c r="FN240" s="756"/>
      <c r="FO240" s="756"/>
      <c r="FP240" s="756"/>
      <c r="FQ240" s="756"/>
      <c r="FR240" s="756"/>
      <c r="FS240" s="756"/>
      <c r="FT240" s="756"/>
      <c r="FU240" s="756"/>
      <c r="FV240" s="756"/>
      <c r="FW240" s="756"/>
      <c r="FX240" s="756"/>
      <c r="FY240" s="756"/>
      <c r="FZ240" s="756"/>
      <c r="GA240" s="756"/>
      <c r="GB240" s="756"/>
      <c r="GC240" s="756"/>
      <c r="GD240" s="756"/>
      <c r="GE240" s="756"/>
      <c r="GF240" s="756"/>
      <c r="GG240" s="756"/>
      <c r="GH240" s="756"/>
      <c r="GI240" s="756"/>
      <c r="GJ240" s="756"/>
      <c r="GK240" s="756"/>
      <c r="GL240" s="756"/>
      <c r="GM240" s="756"/>
      <c r="GN240" s="756"/>
      <c r="GO240" s="756"/>
      <c r="GP240" s="756"/>
      <c r="GQ240" s="756"/>
      <c r="GR240" s="756"/>
      <c r="GS240" s="756"/>
      <c r="GT240" s="756"/>
      <c r="GU240" s="756"/>
      <c r="GV240" s="756"/>
      <c r="GW240" s="756"/>
      <c r="GX240" s="756"/>
      <c r="GY240" s="756"/>
      <c r="GZ240" s="756"/>
      <c r="HA240" s="756"/>
      <c r="HB240" s="756"/>
      <c r="HC240" s="756"/>
      <c r="HD240" s="756"/>
      <c r="HE240" s="756"/>
      <c r="HF240" s="756"/>
      <c r="HG240" s="756"/>
      <c r="HH240" s="756"/>
      <c r="HI240" s="756"/>
      <c r="HJ240" s="756"/>
      <c r="HK240" s="756"/>
      <c r="HL240" s="756"/>
      <c r="HM240" s="756"/>
      <c r="HN240" s="756"/>
      <c r="HO240" s="756"/>
      <c r="HP240" s="756"/>
      <c r="HQ240" s="756"/>
      <c r="HR240" s="756"/>
      <c r="HS240" s="756"/>
      <c r="HT240" s="756"/>
      <c r="HU240" s="756"/>
      <c r="HV240" s="756"/>
      <c r="HW240" s="756"/>
      <c r="HX240" s="756"/>
      <c r="HY240" s="756"/>
      <c r="HZ240" s="756"/>
      <c r="IA240" s="756"/>
      <c r="IB240" s="756"/>
      <c r="IC240" s="756"/>
      <c r="ID240" s="756"/>
      <c r="IE240" s="756"/>
      <c r="IF240" s="756"/>
      <c r="IG240" s="756"/>
      <c r="IH240" s="756"/>
      <c r="II240" s="756"/>
      <c r="IJ240" s="756"/>
      <c r="IK240" s="756"/>
      <c r="IL240" s="756"/>
      <c r="IM240" s="756"/>
      <c r="IN240" s="756"/>
      <c r="IO240" s="756"/>
      <c r="IP240" s="756"/>
      <c r="IQ240" s="756"/>
      <c r="IR240" s="756"/>
      <c r="IS240" s="756"/>
      <c r="IT240" s="756"/>
      <c r="IU240" s="756"/>
      <c r="IV240" s="756"/>
    </row>
    <row r="241" spans="1:256">
      <c r="A241" s="733"/>
      <c r="B241" s="1271" t="s">
        <v>568</v>
      </c>
      <c r="C241" s="1272"/>
      <c r="D241" s="1272"/>
      <c r="E241" s="1273"/>
      <c r="F241" s="686">
        <v>167.73</v>
      </c>
      <c r="G241" s="687">
        <v>0</v>
      </c>
      <c r="H241" s="688">
        <v>0</v>
      </c>
      <c r="I241" s="714">
        <v>167.73</v>
      </c>
      <c r="J241" s="687">
        <v>209.381</v>
      </c>
      <c r="K241" s="687">
        <v>0</v>
      </c>
      <c r="L241" s="688">
        <v>0</v>
      </c>
      <c r="M241" s="714">
        <v>209.381</v>
      </c>
    </row>
    <row r="242" spans="1:256" ht="12.75" customHeight="1" thickBot="1">
      <c r="A242" s="733"/>
      <c r="B242" s="1256" t="s">
        <v>569</v>
      </c>
      <c r="C242" s="1257"/>
      <c r="D242" s="1257"/>
      <c r="E242" s="1258"/>
      <c r="F242" s="690">
        <v>30.864000000000001</v>
      </c>
      <c r="G242" s="691">
        <v>0</v>
      </c>
      <c r="H242" s="692">
        <v>251.60599999999999</v>
      </c>
      <c r="I242" s="707">
        <v>282.47000000000003</v>
      </c>
      <c r="J242" s="691">
        <v>0</v>
      </c>
      <c r="K242" s="691">
        <v>0</v>
      </c>
      <c r="L242" s="692">
        <v>251.60599999999999</v>
      </c>
      <c r="M242" s="707">
        <v>251.60599999999999</v>
      </c>
    </row>
    <row r="243" spans="1:256" ht="13.5" hidden="1" thickBot="1">
      <c r="A243" s="733"/>
      <c r="B243" s="1262" t="s">
        <v>570</v>
      </c>
      <c r="C243" s="1254"/>
      <c r="D243" s="1254"/>
      <c r="E243" s="1255"/>
      <c r="F243" s="709">
        <v>0</v>
      </c>
      <c r="G243" s="710">
        <v>0</v>
      </c>
      <c r="H243" s="776">
        <v>0</v>
      </c>
      <c r="I243" s="696">
        <v>0</v>
      </c>
      <c r="J243" s="710">
        <v>0</v>
      </c>
      <c r="K243" s="710">
        <v>0</v>
      </c>
      <c r="L243" s="776">
        <v>0</v>
      </c>
      <c r="M243" s="696">
        <v>0</v>
      </c>
    </row>
    <row r="244" spans="1:256" ht="13.5" thickBot="1">
      <c r="A244" s="759"/>
      <c r="B244" s="1263" t="s">
        <v>571</v>
      </c>
      <c r="C244" s="1264"/>
      <c r="D244" s="1264"/>
      <c r="E244" s="1265"/>
      <c r="F244" s="677">
        <v>1119.0840000000001</v>
      </c>
      <c r="G244" s="678">
        <v>609.05368999996381</v>
      </c>
      <c r="H244" s="679">
        <v>139.29599999999999</v>
      </c>
      <c r="I244" s="700">
        <v>1867.4336899999639</v>
      </c>
      <c r="J244" s="678">
        <v>1380.124</v>
      </c>
      <c r="K244" s="678">
        <v>617.64</v>
      </c>
      <c r="L244" s="679">
        <v>209.916</v>
      </c>
      <c r="M244" s="700">
        <v>2207.6799999999998</v>
      </c>
      <c r="N244" s="667"/>
      <c r="O244" s="667"/>
      <c r="P244" s="667"/>
      <c r="Q244" s="667"/>
      <c r="R244" s="667"/>
      <c r="S244" s="667"/>
      <c r="T244" s="667"/>
      <c r="U244" s="667"/>
      <c r="V244" s="667"/>
      <c r="W244" s="667"/>
      <c r="X244" s="667"/>
      <c r="Y244" s="667"/>
      <c r="Z244" s="667"/>
      <c r="AA244" s="667"/>
      <c r="AB244" s="667"/>
      <c r="AC244" s="667"/>
      <c r="AD244" s="667"/>
      <c r="AE244" s="667"/>
      <c r="AF244" s="667"/>
      <c r="AG244" s="667"/>
      <c r="AH244" s="667"/>
      <c r="AI244" s="667"/>
      <c r="AJ244" s="667"/>
      <c r="AK244" s="756"/>
      <c r="AL244" s="756"/>
      <c r="AM244" s="756"/>
      <c r="AN244" s="756"/>
      <c r="AO244" s="756"/>
      <c r="AP244" s="756"/>
      <c r="AQ244" s="756"/>
      <c r="AR244" s="756"/>
      <c r="AS244" s="756"/>
      <c r="AT244" s="756"/>
      <c r="AU244" s="756"/>
      <c r="AV244" s="756"/>
      <c r="AW244" s="756"/>
      <c r="AX244" s="756"/>
      <c r="AY244" s="756"/>
      <c r="AZ244" s="756"/>
      <c r="BA244" s="756"/>
      <c r="BB244" s="756"/>
      <c r="BC244" s="756"/>
      <c r="BD244" s="756"/>
      <c r="BE244" s="756"/>
      <c r="BF244" s="756"/>
      <c r="BG244" s="756"/>
      <c r="BH244" s="756"/>
      <c r="BI244" s="756"/>
      <c r="BJ244" s="756"/>
      <c r="BK244" s="756"/>
      <c r="BL244" s="756"/>
      <c r="BM244" s="756"/>
      <c r="BN244" s="756"/>
      <c r="BO244" s="756"/>
      <c r="BP244" s="756"/>
      <c r="BQ244" s="756"/>
      <c r="BR244" s="756"/>
      <c r="BS244" s="756"/>
      <c r="BT244" s="756"/>
      <c r="BU244" s="756"/>
      <c r="BV244" s="756"/>
      <c r="BW244" s="756"/>
      <c r="BX244" s="756"/>
      <c r="BY244" s="756"/>
      <c r="BZ244" s="756"/>
      <c r="CA244" s="756"/>
      <c r="CB244" s="756"/>
      <c r="CC244" s="756"/>
      <c r="CD244" s="756"/>
      <c r="CE244" s="756"/>
      <c r="CF244" s="756"/>
      <c r="CG244" s="756"/>
      <c r="CH244" s="756"/>
      <c r="CI244" s="756"/>
      <c r="CJ244" s="756"/>
      <c r="CK244" s="756"/>
      <c r="CL244" s="756"/>
      <c r="CM244" s="756"/>
      <c r="CN244" s="756"/>
      <c r="CO244" s="756"/>
      <c r="CP244" s="756"/>
      <c r="CQ244" s="756"/>
      <c r="CR244" s="756"/>
      <c r="CS244" s="756"/>
      <c r="CT244" s="756"/>
      <c r="CU244" s="756"/>
      <c r="CV244" s="756"/>
      <c r="CW244" s="756"/>
      <c r="CX244" s="756"/>
      <c r="CY244" s="756"/>
      <c r="CZ244" s="756"/>
      <c r="DA244" s="756"/>
      <c r="DB244" s="756"/>
      <c r="DC244" s="756"/>
      <c r="DD244" s="756"/>
      <c r="DE244" s="756"/>
      <c r="DF244" s="756"/>
      <c r="DG244" s="756"/>
      <c r="DH244" s="756"/>
      <c r="DI244" s="756"/>
      <c r="DJ244" s="756"/>
      <c r="DK244" s="756"/>
      <c r="DL244" s="756"/>
      <c r="DM244" s="756"/>
      <c r="DN244" s="756"/>
      <c r="DO244" s="756"/>
      <c r="DP244" s="756"/>
      <c r="DQ244" s="756"/>
      <c r="DR244" s="756"/>
      <c r="DS244" s="756"/>
      <c r="DT244" s="756"/>
      <c r="DU244" s="756"/>
      <c r="DV244" s="756"/>
      <c r="DW244" s="756"/>
      <c r="DX244" s="756"/>
      <c r="DY244" s="756"/>
      <c r="DZ244" s="756"/>
      <c r="EA244" s="756"/>
      <c r="EB244" s="756"/>
      <c r="EC244" s="756"/>
      <c r="ED244" s="756"/>
      <c r="EE244" s="756"/>
      <c r="EF244" s="756"/>
      <c r="EG244" s="756"/>
      <c r="EH244" s="756"/>
      <c r="EI244" s="756"/>
      <c r="EJ244" s="756"/>
      <c r="EK244" s="756"/>
      <c r="EL244" s="756"/>
      <c r="EM244" s="756"/>
      <c r="EN244" s="756"/>
      <c r="EO244" s="756"/>
      <c r="EP244" s="756"/>
      <c r="EQ244" s="756"/>
      <c r="ER244" s="756"/>
      <c r="ES244" s="756"/>
      <c r="ET244" s="756"/>
      <c r="EU244" s="756"/>
      <c r="EV244" s="756"/>
      <c r="EW244" s="756"/>
      <c r="EX244" s="756"/>
      <c r="EY244" s="756"/>
      <c r="EZ244" s="756"/>
      <c r="FA244" s="756"/>
      <c r="FB244" s="756"/>
      <c r="FC244" s="756"/>
      <c r="FD244" s="756"/>
      <c r="FE244" s="756"/>
      <c r="FF244" s="756"/>
      <c r="FG244" s="756"/>
      <c r="FH244" s="756"/>
      <c r="FI244" s="756"/>
      <c r="FJ244" s="756"/>
      <c r="FK244" s="756"/>
      <c r="FL244" s="756"/>
      <c r="FM244" s="756"/>
      <c r="FN244" s="756"/>
      <c r="FO244" s="756"/>
      <c r="FP244" s="756"/>
      <c r="FQ244" s="756"/>
      <c r="FR244" s="756"/>
      <c r="FS244" s="756"/>
      <c r="FT244" s="756"/>
      <c r="FU244" s="756"/>
      <c r="FV244" s="756"/>
      <c r="FW244" s="756"/>
      <c r="FX244" s="756"/>
      <c r="FY244" s="756"/>
      <c r="FZ244" s="756"/>
      <c r="GA244" s="756"/>
      <c r="GB244" s="756"/>
      <c r="GC244" s="756"/>
      <c r="GD244" s="756"/>
      <c r="GE244" s="756"/>
      <c r="GF244" s="756"/>
      <c r="GG244" s="756"/>
      <c r="GH244" s="756"/>
      <c r="GI244" s="756"/>
      <c r="GJ244" s="756"/>
      <c r="GK244" s="756"/>
      <c r="GL244" s="756"/>
      <c r="GM244" s="756"/>
      <c r="GN244" s="756"/>
      <c r="GO244" s="756"/>
      <c r="GP244" s="756"/>
      <c r="GQ244" s="756"/>
      <c r="GR244" s="756"/>
      <c r="GS244" s="756"/>
      <c r="GT244" s="756"/>
      <c r="GU244" s="756"/>
      <c r="GV244" s="756"/>
      <c r="GW244" s="756"/>
      <c r="GX244" s="756"/>
      <c r="GY244" s="756"/>
      <c r="GZ244" s="756"/>
      <c r="HA244" s="756"/>
      <c r="HB244" s="756"/>
      <c r="HC244" s="756"/>
      <c r="HD244" s="756"/>
      <c r="HE244" s="756"/>
      <c r="HF244" s="756"/>
      <c r="HG244" s="756"/>
      <c r="HH244" s="756"/>
      <c r="HI244" s="756"/>
      <c r="HJ244" s="756"/>
      <c r="HK244" s="756"/>
      <c r="HL244" s="756"/>
      <c r="HM244" s="756"/>
      <c r="HN244" s="756"/>
      <c r="HO244" s="756"/>
      <c r="HP244" s="756"/>
      <c r="HQ244" s="756"/>
      <c r="HR244" s="756"/>
      <c r="HS244" s="756"/>
      <c r="HT244" s="756"/>
      <c r="HU244" s="756"/>
      <c r="HV244" s="756"/>
      <c r="HW244" s="756"/>
      <c r="HX244" s="756"/>
      <c r="HY244" s="756"/>
      <c r="HZ244" s="756"/>
      <c r="IA244" s="756"/>
      <c r="IB244" s="756"/>
      <c r="IC244" s="756"/>
      <c r="ID244" s="756"/>
      <c r="IE244" s="756"/>
      <c r="IF244" s="756"/>
      <c r="IG244" s="756"/>
      <c r="IH244" s="756"/>
      <c r="II244" s="756"/>
      <c r="IJ244" s="756"/>
      <c r="IK244" s="756"/>
      <c r="IL244" s="756"/>
      <c r="IM244" s="756"/>
      <c r="IN244" s="756"/>
      <c r="IO244" s="756"/>
      <c r="IP244" s="756"/>
      <c r="IQ244" s="756"/>
      <c r="IR244" s="756"/>
      <c r="IS244" s="756"/>
      <c r="IT244" s="756"/>
      <c r="IU244" s="756"/>
      <c r="IV244" s="756"/>
    </row>
    <row r="245" spans="1:256">
      <c r="A245" s="733"/>
      <c r="B245" s="1266" t="s">
        <v>572</v>
      </c>
      <c r="C245" s="1267"/>
      <c r="D245" s="1267"/>
      <c r="E245" s="1268"/>
      <c r="F245" s="777">
        <v>63.337000000000003</v>
      </c>
      <c r="G245" s="778">
        <v>43.041449999999998</v>
      </c>
      <c r="H245" s="779">
        <v>5.9829999999999997</v>
      </c>
      <c r="I245" s="714">
        <v>112.36144999999999</v>
      </c>
      <c r="J245" s="778">
        <v>65.236999999999995</v>
      </c>
      <c r="K245" s="778">
        <v>60.640999999999998</v>
      </c>
      <c r="L245" s="779">
        <v>10.243</v>
      </c>
      <c r="M245" s="714">
        <v>136.12100000000001</v>
      </c>
    </row>
    <row r="246" spans="1:256">
      <c r="A246" s="733"/>
      <c r="B246" s="1232" t="s">
        <v>573</v>
      </c>
      <c r="C246" s="1233"/>
      <c r="D246" s="1233"/>
      <c r="E246" s="1234"/>
      <c r="F246" s="770">
        <v>10.226000000000001</v>
      </c>
      <c r="G246" s="771">
        <v>12.786</v>
      </c>
      <c r="H246" s="772">
        <v>1.2999999999999999E-2</v>
      </c>
      <c r="I246" s="707">
        <v>23.024999999999999</v>
      </c>
      <c r="J246" s="771">
        <v>8.19</v>
      </c>
      <c r="K246" s="771">
        <v>8.359</v>
      </c>
      <c r="L246" s="772">
        <v>0.50800000000000001</v>
      </c>
      <c r="M246" s="707">
        <v>17.056999999999999</v>
      </c>
    </row>
    <row r="247" spans="1:256">
      <c r="A247" s="733"/>
      <c r="B247" s="1269" t="s">
        <v>574</v>
      </c>
      <c r="C247" s="1245"/>
      <c r="D247" s="1245"/>
      <c r="E247" s="1246"/>
      <c r="F247" s="770">
        <v>0</v>
      </c>
      <c r="G247" s="771">
        <v>0</v>
      </c>
      <c r="H247" s="772">
        <v>0</v>
      </c>
      <c r="I247" s="707">
        <v>0</v>
      </c>
      <c r="J247" s="771">
        <v>0</v>
      </c>
      <c r="K247" s="771">
        <v>0</v>
      </c>
      <c r="L247" s="772">
        <v>0</v>
      </c>
      <c r="M247" s="707">
        <v>0</v>
      </c>
    </row>
    <row r="248" spans="1:256">
      <c r="A248" s="733"/>
      <c r="B248" s="1241" t="s">
        <v>575</v>
      </c>
      <c r="C248" s="1242"/>
      <c r="D248" s="1242"/>
      <c r="E248" s="1243"/>
      <c r="F248" s="770">
        <v>15.728999999999999</v>
      </c>
      <c r="G248" s="771">
        <v>0.35</v>
      </c>
      <c r="H248" s="772">
        <v>3.7999999999999999E-2</v>
      </c>
      <c r="I248" s="707">
        <v>16.117000000000001</v>
      </c>
      <c r="J248" s="771">
        <v>15.505000000000001</v>
      </c>
      <c r="K248" s="771">
        <v>47.164999999999999</v>
      </c>
      <c r="L248" s="772">
        <v>0</v>
      </c>
      <c r="M248" s="707">
        <v>62.67</v>
      </c>
    </row>
    <row r="249" spans="1:256">
      <c r="A249" s="733"/>
      <c r="B249" s="1241" t="s">
        <v>576</v>
      </c>
      <c r="C249" s="1242"/>
      <c r="D249" s="1242"/>
      <c r="E249" s="1243"/>
      <c r="F249" s="770">
        <v>73.146000000000001</v>
      </c>
      <c r="G249" s="771">
        <v>79.970590000000001</v>
      </c>
      <c r="H249" s="772">
        <v>7.5119999999999996</v>
      </c>
      <c r="I249" s="707">
        <v>160.62859</v>
      </c>
      <c r="J249" s="771">
        <v>78.418000000000006</v>
      </c>
      <c r="K249" s="771">
        <v>59.213999999999999</v>
      </c>
      <c r="L249" s="772">
        <v>13.510999999999999</v>
      </c>
      <c r="M249" s="707">
        <v>151.143</v>
      </c>
    </row>
    <row r="250" spans="1:256">
      <c r="A250" s="733"/>
      <c r="B250" s="1232" t="s">
        <v>577</v>
      </c>
      <c r="C250" s="1233"/>
      <c r="D250" s="1233"/>
      <c r="E250" s="1234"/>
      <c r="F250" s="770">
        <v>536.19000000000005</v>
      </c>
      <c r="G250" s="771">
        <v>198.96029999996381</v>
      </c>
      <c r="H250" s="772">
        <v>110.895</v>
      </c>
      <c r="I250" s="707">
        <v>846.04529999996385</v>
      </c>
      <c r="J250" s="771">
        <v>737.66600000000005</v>
      </c>
      <c r="K250" s="771">
        <v>238.68700000000001</v>
      </c>
      <c r="L250" s="772">
        <v>164.16800000000001</v>
      </c>
      <c r="M250" s="707">
        <v>1140.521</v>
      </c>
    </row>
    <row r="251" spans="1:256" ht="13.5" thickBot="1">
      <c r="A251" s="733"/>
      <c r="B251" s="1256" t="s">
        <v>578</v>
      </c>
      <c r="C251" s="1257"/>
      <c r="D251" s="1257"/>
      <c r="E251" s="1258"/>
      <c r="F251" s="773">
        <v>420.45600000000002</v>
      </c>
      <c r="G251" s="774">
        <v>273.94534999999996</v>
      </c>
      <c r="H251" s="775">
        <v>14.855</v>
      </c>
      <c r="I251" s="696">
        <v>709.25635</v>
      </c>
      <c r="J251" s="774">
        <v>475.108</v>
      </c>
      <c r="K251" s="774">
        <v>203.57400000000001</v>
      </c>
      <c r="L251" s="775">
        <v>21.486000000000001</v>
      </c>
      <c r="M251" s="696">
        <v>700.16800000000001</v>
      </c>
    </row>
    <row r="252" spans="1:256" ht="13.5" thickBot="1">
      <c r="A252" s="759"/>
      <c r="B252" s="1247" t="s">
        <v>579</v>
      </c>
      <c r="C252" s="1248"/>
      <c r="D252" s="1248"/>
      <c r="E252" s="1249"/>
      <c r="F252" s="677">
        <v>3697.7269999999999</v>
      </c>
      <c r="G252" s="678">
        <v>1136.1573100000001</v>
      </c>
      <c r="H252" s="679">
        <v>346.88200000000001</v>
      </c>
      <c r="I252" s="700">
        <v>5180.7663100000009</v>
      </c>
      <c r="J252" s="678">
        <v>4704.6459999999997</v>
      </c>
      <c r="K252" s="678">
        <v>1547.3030000000001</v>
      </c>
      <c r="L252" s="679">
        <v>571.23800000000006</v>
      </c>
      <c r="M252" s="700">
        <v>6823.1869999999999</v>
      </c>
      <c r="N252" s="667"/>
      <c r="O252" s="667"/>
      <c r="P252" s="667"/>
      <c r="Q252" s="667"/>
      <c r="R252" s="667"/>
      <c r="S252" s="667"/>
      <c r="T252" s="667"/>
      <c r="U252" s="667"/>
      <c r="V252" s="667"/>
      <c r="W252" s="667"/>
      <c r="X252" s="667"/>
      <c r="Y252" s="667"/>
      <c r="Z252" s="667"/>
      <c r="AA252" s="667"/>
      <c r="AB252" s="667"/>
      <c r="AC252" s="667"/>
      <c r="AD252" s="667"/>
      <c r="AE252" s="667"/>
      <c r="AF252" s="667"/>
      <c r="AG252" s="667"/>
      <c r="AH252" s="667"/>
      <c r="AI252" s="667"/>
      <c r="AJ252" s="667"/>
      <c r="AK252" s="756"/>
      <c r="AL252" s="756"/>
      <c r="AM252" s="756"/>
      <c r="AN252" s="756"/>
      <c r="AO252" s="756"/>
      <c r="AP252" s="756"/>
      <c r="AQ252" s="756"/>
      <c r="AR252" s="756"/>
      <c r="AS252" s="756"/>
      <c r="AT252" s="756"/>
      <c r="AU252" s="756"/>
      <c r="AV252" s="756"/>
      <c r="AW252" s="756"/>
      <c r="AX252" s="756"/>
      <c r="AY252" s="756"/>
      <c r="AZ252" s="756"/>
      <c r="BA252" s="756"/>
      <c r="BB252" s="756"/>
      <c r="BC252" s="756"/>
      <c r="BD252" s="756"/>
      <c r="BE252" s="756"/>
      <c r="BF252" s="756"/>
      <c r="BG252" s="756"/>
      <c r="BH252" s="756"/>
      <c r="BI252" s="756"/>
      <c r="BJ252" s="756"/>
      <c r="BK252" s="756"/>
      <c r="BL252" s="756"/>
      <c r="BM252" s="756"/>
      <c r="BN252" s="756"/>
      <c r="BO252" s="756"/>
      <c r="BP252" s="756"/>
      <c r="BQ252" s="756"/>
      <c r="BR252" s="756"/>
      <c r="BS252" s="756"/>
      <c r="BT252" s="756"/>
      <c r="BU252" s="756"/>
      <c r="BV252" s="756"/>
      <c r="BW252" s="756"/>
      <c r="BX252" s="756"/>
      <c r="BY252" s="756"/>
      <c r="BZ252" s="756"/>
      <c r="CA252" s="756"/>
      <c r="CB252" s="756"/>
      <c r="CC252" s="756"/>
      <c r="CD252" s="756"/>
      <c r="CE252" s="756"/>
      <c r="CF252" s="756"/>
      <c r="CG252" s="756"/>
      <c r="CH252" s="756"/>
      <c r="CI252" s="756"/>
      <c r="CJ252" s="756"/>
      <c r="CK252" s="756"/>
      <c r="CL252" s="756"/>
      <c r="CM252" s="756"/>
      <c r="CN252" s="756"/>
      <c r="CO252" s="756"/>
      <c r="CP252" s="756"/>
      <c r="CQ252" s="756"/>
      <c r="CR252" s="756"/>
      <c r="CS252" s="756"/>
      <c r="CT252" s="756"/>
      <c r="CU252" s="756"/>
      <c r="CV252" s="756"/>
      <c r="CW252" s="756"/>
      <c r="CX252" s="756"/>
      <c r="CY252" s="756"/>
      <c r="CZ252" s="756"/>
      <c r="DA252" s="756"/>
      <c r="DB252" s="756"/>
      <c r="DC252" s="756"/>
      <c r="DD252" s="756"/>
      <c r="DE252" s="756"/>
      <c r="DF252" s="756"/>
      <c r="DG252" s="756"/>
      <c r="DH252" s="756"/>
      <c r="DI252" s="756"/>
      <c r="DJ252" s="756"/>
      <c r="DK252" s="756"/>
      <c r="DL252" s="756"/>
      <c r="DM252" s="756"/>
      <c r="DN252" s="756"/>
      <c r="DO252" s="756"/>
      <c r="DP252" s="756"/>
      <c r="DQ252" s="756"/>
      <c r="DR252" s="756"/>
      <c r="DS252" s="756"/>
      <c r="DT252" s="756"/>
      <c r="DU252" s="756"/>
      <c r="DV252" s="756"/>
      <c r="DW252" s="756"/>
      <c r="DX252" s="756"/>
      <c r="DY252" s="756"/>
      <c r="DZ252" s="756"/>
      <c r="EA252" s="756"/>
      <c r="EB252" s="756"/>
      <c r="EC252" s="756"/>
      <c r="ED252" s="756"/>
      <c r="EE252" s="756"/>
      <c r="EF252" s="756"/>
      <c r="EG252" s="756"/>
      <c r="EH252" s="756"/>
      <c r="EI252" s="756"/>
      <c r="EJ252" s="756"/>
      <c r="EK252" s="756"/>
      <c r="EL252" s="756"/>
      <c r="EM252" s="756"/>
      <c r="EN252" s="756"/>
      <c r="EO252" s="756"/>
      <c r="EP252" s="756"/>
      <c r="EQ252" s="756"/>
      <c r="ER252" s="756"/>
      <c r="ES252" s="756"/>
      <c r="ET252" s="756"/>
      <c r="EU252" s="756"/>
      <c r="EV252" s="756"/>
      <c r="EW252" s="756"/>
      <c r="EX252" s="756"/>
      <c r="EY252" s="756"/>
      <c r="EZ252" s="756"/>
      <c r="FA252" s="756"/>
      <c r="FB252" s="756"/>
      <c r="FC252" s="756"/>
      <c r="FD252" s="756"/>
      <c r="FE252" s="756"/>
      <c r="FF252" s="756"/>
      <c r="FG252" s="756"/>
      <c r="FH252" s="756"/>
      <c r="FI252" s="756"/>
      <c r="FJ252" s="756"/>
      <c r="FK252" s="756"/>
      <c r="FL252" s="756"/>
      <c r="FM252" s="756"/>
      <c r="FN252" s="756"/>
      <c r="FO252" s="756"/>
      <c r="FP252" s="756"/>
      <c r="FQ252" s="756"/>
      <c r="FR252" s="756"/>
      <c r="FS252" s="756"/>
      <c r="FT252" s="756"/>
      <c r="FU252" s="756"/>
      <c r="FV252" s="756"/>
      <c r="FW252" s="756"/>
      <c r="FX252" s="756"/>
      <c r="FY252" s="756"/>
      <c r="FZ252" s="756"/>
      <c r="GA252" s="756"/>
      <c r="GB252" s="756"/>
      <c r="GC252" s="756"/>
      <c r="GD252" s="756"/>
      <c r="GE252" s="756"/>
      <c r="GF252" s="756"/>
      <c r="GG252" s="756"/>
      <c r="GH252" s="756"/>
      <c r="GI252" s="756"/>
      <c r="GJ252" s="756"/>
      <c r="GK252" s="756"/>
      <c r="GL252" s="756"/>
      <c r="GM252" s="756"/>
      <c r="GN252" s="756"/>
      <c r="GO252" s="756"/>
      <c r="GP252" s="756"/>
      <c r="GQ252" s="756"/>
      <c r="GR252" s="756"/>
      <c r="GS252" s="756"/>
      <c r="GT252" s="756"/>
      <c r="GU252" s="756"/>
      <c r="GV252" s="756"/>
      <c r="GW252" s="756"/>
      <c r="GX252" s="756"/>
      <c r="GY252" s="756"/>
      <c r="GZ252" s="756"/>
      <c r="HA252" s="756"/>
      <c r="HB252" s="756"/>
      <c r="HC252" s="756"/>
      <c r="HD252" s="756"/>
      <c r="HE252" s="756"/>
      <c r="HF252" s="756"/>
      <c r="HG252" s="756"/>
      <c r="HH252" s="756"/>
      <c r="HI252" s="756"/>
      <c r="HJ252" s="756"/>
      <c r="HK252" s="756"/>
      <c r="HL252" s="756"/>
      <c r="HM252" s="756"/>
      <c r="HN252" s="756"/>
      <c r="HO252" s="756"/>
      <c r="HP252" s="756"/>
      <c r="HQ252" s="756"/>
      <c r="HR252" s="756"/>
      <c r="HS252" s="756"/>
      <c r="HT252" s="756"/>
      <c r="HU252" s="756"/>
      <c r="HV252" s="756"/>
      <c r="HW252" s="756"/>
      <c r="HX252" s="756"/>
      <c r="HY252" s="756"/>
      <c r="HZ252" s="756"/>
      <c r="IA252" s="756"/>
      <c r="IB252" s="756"/>
      <c r="IC252" s="756"/>
      <c r="ID252" s="756"/>
      <c r="IE252" s="756"/>
      <c r="IF252" s="756"/>
      <c r="IG252" s="756"/>
      <c r="IH252" s="756"/>
      <c r="II252" s="756"/>
      <c r="IJ252" s="756"/>
      <c r="IK252" s="756"/>
      <c r="IL252" s="756"/>
      <c r="IM252" s="756"/>
      <c r="IN252" s="756"/>
      <c r="IO252" s="756"/>
      <c r="IP252" s="756"/>
      <c r="IQ252" s="756"/>
      <c r="IR252" s="756"/>
      <c r="IS252" s="756"/>
      <c r="IT252" s="756"/>
      <c r="IU252" s="756"/>
      <c r="IV252" s="756"/>
    </row>
    <row r="253" spans="1:256">
      <c r="A253" s="733"/>
      <c r="B253" s="1250" t="s">
        <v>580</v>
      </c>
      <c r="C253" s="1251"/>
      <c r="D253" s="1251"/>
      <c r="E253" s="1252"/>
      <c r="F253" s="686">
        <v>3999.241</v>
      </c>
      <c r="G253" s="687">
        <v>1424.3651399999999</v>
      </c>
      <c r="H253" s="688">
        <v>368.28199999999998</v>
      </c>
      <c r="I253" s="714">
        <v>5791.88814</v>
      </c>
      <c r="J253" s="687">
        <v>4957.6080000000002</v>
      </c>
      <c r="K253" s="687">
        <v>1853.902</v>
      </c>
      <c r="L253" s="688">
        <v>602.91999999999996</v>
      </c>
      <c r="M253" s="714">
        <v>7414.43</v>
      </c>
    </row>
    <row r="254" spans="1:256" ht="13.5" thickBot="1">
      <c r="A254" s="733"/>
      <c r="B254" s="1259" t="s">
        <v>581</v>
      </c>
      <c r="C254" s="1260"/>
      <c r="D254" s="1260"/>
      <c r="E254" s="1261"/>
      <c r="F254" s="742">
        <v>-301.51400000000001</v>
      </c>
      <c r="G254" s="743">
        <v>-288.20782999999994</v>
      </c>
      <c r="H254" s="758">
        <v>-21.4</v>
      </c>
      <c r="I254" s="713">
        <v>-611.12182999999993</v>
      </c>
      <c r="J254" s="743">
        <v>-252.96199999999999</v>
      </c>
      <c r="K254" s="743">
        <v>-306.59899999999999</v>
      </c>
      <c r="L254" s="758">
        <v>-31.681999999999999</v>
      </c>
      <c r="M254" s="713">
        <v>-591.24300000000005</v>
      </c>
    </row>
    <row r="255" spans="1:256" ht="13.5" thickBot="1">
      <c r="A255" s="759"/>
      <c r="B255" s="1247" t="s">
        <v>582</v>
      </c>
      <c r="C255" s="1248"/>
      <c r="D255" s="1248"/>
      <c r="E255" s="1249"/>
      <c r="F255" s="760">
        <v>317.94099999999997</v>
      </c>
      <c r="G255" s="761">
        <v>444.53631000000007</v>
      </c>
      <c r="H255" s="762">
        <v>164.94200000000001</v>
      </c>
      <c r="I255" s="731">
        <v>927.41931000000011</v>
      </c>
      <c r="J255" s="761">
        <v>292.96100000000001</v>
      </c>
      <c r="K255" s="761">
        <v>356.23099999999999</v>
      </c>
      <c r="L255" s="762">
        <v>312.63200000000001</v>
      </c>
      <c r="M255" s="731">
        <v>961.82399999999996</v>
      </c>
      <c r="N255" s="667"/>
      <c r="O255" s="667"/>
      <c r="P255" s="667"/>
      <c r="Q255" s="667"/>
      <c r="R255" s="667"/>
      <c r="S255" s="667"/>
      <c r="T255" s="667"/>
      <c r="U255" s="667"/>
      <c r="V255" s="667"/>
      <c r="W255" s="667"/>
      <c r="X255" s="667"/>
      <c r="Y255" s="667"/>
      <c r="Z255" s="667"/>
      <c r="AA255" s="667"/>
      <c r="AB255" s="667"/>
      <c r="AC255" s="667"/>
      <c r="AD255" s="667"/>
      <c r="AE255" s="667"/>
      <c r="AF255" s="667"/>
      <c r="AG255" s="667"/>
      <c r="AH255" s="667"/>
      <c r="AI255" s="667"/>
      <c r="AJ255" s="667"/>
      <c r="AK255" s="756"/>
      <c r="AL255" s="756"/>
      <c r="AM255" s="756"/>
      <c r="AN255" s="756"/>
      <c r="AO255" s="756"/>
      <c r="AP255" s="756"/>
      <c r="AQ255" s="756"/>
      <c r="AR255" s="756"/>
      <c r="AS255" s="756"/>
      <c r="AT255" s="756"/>
      <c r="AU255" s="756"/>
      <c r="AV255" s="756"/>
      <c r="AW255" s="756"/>
      <c r="AX255" s="756"/>
      <c r="AY255" s="756"/>
      <c r="AZ255" s="756"/>
      <c r="BA255" s="756"/>
      <c r="BB255" s="756"/>
      <c r="BC255" s="756"/>
      <c r="BD255" s="756"/>
      <c r="BE255" s="756"/>
      <c r="BF255" s="756"/>
      <c r="BG255" s="756"/>
      <c r="BH255" s="756"/>
      <c r="BI255" s="756"/>
      <c r="BJ255" s="756"/>
      <c r="BK255" s="756"/>
      <c r="BL255" s="756"/>
      <c r="BM255" s="756"/>
      <c r="BN255" s="756"/>
      <c r="BO255" s="756"/>
      <c r="BP255" s="756"/>
      <c r="BQ255" s="756"/>
      <c r="BR255" s="756"/>
      <c r="BS255" s="756"/>
      <c r="BT255" s="756"/>
      <c r="BU255" s="756"/>
      <c r="BV255" s="756"/>
      <c r="BW255" s="756"/>
      <c r="BX255" s="756"/>
      <c r="BY255" s="756"/>
      <c r="BZ255" s="756"/>
      <c r="CA255" s="756"/>
      <c r="CB255" s="756"/>
      <c r="CC255" s="756"/>
      <c r="CD255" s="756"/>
      <c r="CE255" s="756"/>
      <c r="CF255" s="756"/>
      <c r="CG255" s="756"/>
      <c r="CH255" s="756"/>
      <c r="CI255" s="756"/>
      <c r="CJ255" s="756"/>
      <c r="CK255" s="756"/>
      <c r="CL255" s="756"/>
      <c r="CM255" s="756"/>
      <c r="CN255" s="756"/>
      <c r="CO255" s="756"/>
      <c r="CP255" s="756"/>
      <c r="CQ255" s="756"/>
      <c r="CR255" s="756"/>
      <c r="CS255" s="756"/>
      <c r="CT255" s="756"/>
      <c r="CU255" s="756"/>
      <c r="CV255" s="756"/>
      <c r="CW255" s="756"/>
      <c r="CX255" s="756"/>
      <c r="CY255" s="756"/>
      <c r="CZ255" s="756"/>
      <c r="DA255" s="756"/>
      <c r="DB255" s="756"/>
      <c r="DC255" s="756"/>
      <c r="DD255" s="756"/>
      <c r="DE255" s="756"/>
      <c r="DF255" s="756"/>
      <c r="DG255" s="756"/>
      <c r="DH255" s="756"/>
      <c r="DI255" s="756"/>
      <c r="DJ255" s="756"/>
      <c r="DK255" s="756"/>
      <c r="DL255" s="756"/>
      <c r="DM255" s="756"/>
      <c r="DN255" s="756"/>
      <c r="DO255" s="756"/>
      <c r="DP255" s="756"/>
      <c r="DQ255" s="756"/>
      <c r="DR255" s="756"/>
      <c r="DS255" s="756"/>
      <c r="DT255" s="756"/>
      <c r="DU255" s="756"/>
      <c r="DV255" s="756"/>
      <c r="DW255" s="756"/>
      <c r="DX255" s="756"/>
      <c r="DY255" s="756"/>
      <c r="DZ255" s="756"/>
      <c r="EA255" s="756"/>
      <c r="EB255" s="756"/>
      <c r="EC255" s="756"/>
      <c r="ED255" s="756"/>
      <c r="EE255" s="756"/>
      <c r="EF255" s="756"/>
      <c r="EG255" s="756"/>
      <c r="EH255" s="756"/>
      <c r="EI255" s="756"/>
      <c r="EJ255" s="756"/>
      <c r="EK255" s="756"/>
      <c r="EL255" s="756"/>
      <c r="EM255" s="756"/>
      <c r="EN255" s="756"/>
      <c r="EO255" s="756"/>
      <c r="EP255" s="756"/>
      <c r="EQ255" s="756"/>
      <c r="ER255" s="756"/>
      <c r="ES255" s="756"/>
      <c r="ET255" s="756"/>
      <c r="EU255" s="756"/>
      <c r="EV255" s="756"/>
      <c r="EW255" s="756"/>
      <c r="EX255" s="756"/>
      <c r="EY255" s="756"/>
      <c r="EZ255" s="756"/>
      <c r="FA255" s="756"/>
      <c r="FB255" s="756"/>
      <c r="FC255" s="756"/>
      <c r="FD255" s="756"/>
      <c r="FE255" s="756"/>
      <c r="FF255" s="756"/>
      <c r="FG255" s="756"/>
      <c r="FH255" s="756"/>
      <c r="FI255" s="756"/>
      <c r="FJ255" s="756"/>
      <c r="FK255" s="756"/>
      <c r="FL255" s="756"/>
      <c r="FM255" s="756"/>
      <c r="FN255" s="756"/>
      <c r="FO255" s="756"/>
      <c r="FP255" s="756"/>
      <c r="FQ255" s="756"/>
      <c r="FR255" s="756"/>
      <c r="FS255" s="756"/>
      <c r="FT255" s="756"/>
      <c r="FU255" s="756"/>
      <c r="FV255" s="756"/>
      <c r="FW255" s="756"/>
      <c r="FX255" s="756"/>
      <c r="FY255" s="756"/>
      <c r="FZ255" s="756"/>
      <c r="GA255" s="756"/>
      <c r="GB255" s="756"/>
      <c r="GC255" s="756"/>
      <c r="GD255" s="756"/>
      <c r="GE255" s="756"/>
      <c r="GF255" s="756"/>
      <c r="GG255" s="756"/>
      <c r="GH255" s="756"/>
      <c r="GI255" s="756"/>
      <c r="GJ255" s="756"/>
      <c r="GK255" s="756"/>
      <c r="GL255" s="756"/>
      <c r="GM255" s="756"/>
      <c r="GN255" s="756"/>
      <c r="GO255" s="756"/>
      <c r="GP255" s="756"/>
      <c r="GQ255" s="756"/>
      <c r="GR255" s="756"/>
      <c r="GS255" s="756"/>
      <c r="GT255" s="756"/>
      <c r="GU255" s="756"/>
      <c r="GV255" s="756"/>
      <c r="GW255" s="756"/>
      <c r="GX255" s="756"/>
      <c r="GY255" s="756"/>
      <c r="GZ255" s="756"/>
      <c r="HA255" s="756"/>
      <c r="HB255" s="756"/>
      <c r="HC255" s="756"/>
      <c r="HD255" s="756"/>
      <c r="HE255" s="756"/>
      <c r="HF255" s="756"/>
      <c r="HG255" s="756"/>
      <c r="HH255" s="756"/>
      <c r="HI255" s="756"/>
      <c r="HJ255" s="756"/>
      <c r="HK255" s="756"/>
      <c r="HL255" s="756"/>
      <c r="HM255" s="756"/>
      <c r="HN255" s="756"/>
      <c r="HO255" s="756"/>
      <c r="HP255" s="756"/>
      <c r="HQ255" s="756"/>
      <c r="HR255" s="756"/>
      <c r="HS255" s="756"/>
      <c r="HT255" s="756"/>
      <c r="HU255" s="756"/>
      <c r="HV255" s="756"/>
      <c r="HW255" s="756"/>
      <c r="HX255" s="756"/>
      <c r="HY255" s="756"/>
      <c r="HZ255" s="756"/>
      <c r="IA255" s="756"/>
      <c r="IB255" s="756"/>
      <c r="IC255" s="756"/>
      <c r="ID255" s="756"/>
      <c r="IE255" s="756"/>
      <c r="IF255" s="756"/>
      <c r="IG255" s="756"/>
      <c r="IH255" s="756"/>
      <c r="II255" s="756"/>
      <c r="IJ255" s="756"/>
      <c r="IK255" s="756"/>
      <c r="IL255" s="756"/>
      <c r="IM255" s="756"/>
      <c r="IN255" s="756"/>
      <c r="IO255" s="756"/>
      <c r="IP255" s="756"/>
      <c r="IQ255" s="756"/>
      <c r="IR255" s="756"/>
      <c r="IS255" s="756"/>
      <c r="IT255" s="756"/>
      <c r="IU255" s="756"/>
      <c r="IV255" s="756"/>
    </row>
    <row r="256" spans="1:256">
      <c r="A256" s="733"/>
      <c r="B256" s="1250" t="s">
        <v>583</v>
      </c>
      <c r="C256" s="1251"/>
      <c r="D256" s="1251"/>
      <c r="E256" s="1252"/>
      <c r="F256" s="686">
        <v>0</v>
      </c>
      <c r="G256" s="687">
        <v>0</v>
      </c>
      <c r="H256" s="688">
        <v>0</v>
      </c>
      <c r="I256" s="714">
        <v>0</v>
      </c>
      <c r="J256" s="687">
        <v>0</v>
      </c>
      <c r="K256" s="687">
        <v>0</v>
      </c>
      <c r="L256" s="688">
        <v>0</v>
      </c>
      <c r="M256" s="714">
        <v>0</v>
      </c>
    </row>
    <row r="257" spans="1:256">
      <c r="A257" s="733"/>
      <c r="B257" s="1241" t="s">
        <v>584</v>
      </c>
      <c r="C257" s="1242"/>
      <c r="D257" s="1242"/>
      <c r="E257" s="1243"/>
      <c r="F257" s="690">
        <v>133.49299999999999</v>
      </c>
      <c r="G257" s="691">
        <v>153.81658999999999</v>
      </c>
      <c r="H257" s="692">
        <v>27.878</v>
      </c>
      <c r="I257" s="707">
        <v>315.18758999999994</v>
      </c>
      <c r="J257" s="691">
        <v>138.82599999999999</v>
      </c>
      <c r="K257" s="691">
        <v>128.495</v>
      </c>
      <c r="L257" s="692">
        <v>67.132999999999996</v>
      </c>
      <c r="M257" s="707">
        <v>334.45400000000001</v>
      </c>
    </row>
    <row r="258" spans="1:256" ht="12" customHeight="1">
      <c r="A258" s="733"/>
      <c r="B258" s="1241" t="s">
        <v>585</v>
      </c>
      <c r="C258" s="1242"/>
      <c r="D258" s="1242"/>
      <c r="E258" s="1243"/>
      <c r="F258" s="690">
        <v>820.66099999999994</v>
      </c>
      <c r="G258" s="691">
        <v>588.87867000000006</v>
      </c>
      <c r="H258" s="692">
        <v>197.04499999999999</v>
      </c>
      <c r="I258" s="707">
        <v>1606.58467</v>
      </c>
      <c r="J258" s="691">
        <v>899.197</v>
      </c>
      <c r="K258" s="691">
        <v>498.91399999999999</v>
      </c>
      <c r="L258" s="692">
        <v>386.49200000000002</v>
      </c>
      <c r="M258" s="707">
        <v>1784.6030000000001</v>
      </c>
    </row>
    <row r="259" spans="1:256" hidden="1">
      <c r="A259" s="733"/>
      <c r="B259" s="1253" t="s">
        <v>586</v>
      </c>
      <c r="C259" s="1254"/>
      <c r="D259" s="1254"/>
      <c r="E259" s="1255"/>
      <c r="F259" s="690">
        <v>0</v>
      </c>
      <c r="G259" s="691">
        <v>0</v>
      </c>
      <c r="H259" s="691">
        <v>0</v>
      </c>
      <c r="I259" s="707">
        <v>0</v>
      </c>
      <c r="J259" s="691">
        <v>0</v>
      </c>
      <c r="K259" s="691">
        <v>0</v>
      </c>
      <c r="L259" s="691">
        <v>0</v>
      </c>
      <c r="M259" s="707">
        <v>0</v>
      </c>
    </row>
    <row r="260" spans="1:256">
      <c r="A260" s="733"/>
      <c r="B260" s="1241" t="s">
        <v>587</v>
      </c>
      <c r="C260" s="1242"/>
      <c r="D260" s="1242"/>
      <c r="E260" s="1243"/>
      <c r="F260" s="690">
        <v>6.9340000000000002</v>
      </c>
      <c r="G260" s="691">
        <v>130.03102999999999</v>
      </c>
      <c r="H260" s="692">
        <v>0.14000000000000001</v>
      </c>
      <c r="I260" s="707">
        <v>137.10503</v>
      </c>
      <c r="J260" s="691">
        <v>6.7229999999999999</v>
      </c>
      <c r="K260" s="691">
        <v>0</v>
      </c>
      <c r="L260" s="692">
        <v>130.17099999999999</v>
      </c>
      <c r="M260" s="707">
        <v>136.89400000000001</v>
      </c>
    </row>
    <row r="261" spans="1:256">
      <c r="A261" s="733"/>
      <c r="B261" s="1241" t="s">
        <v>588</v>
      </c>
      <c r="C261" s="1242"/>
      <c r="D261" s="1242"/>
      <c r="E261" s="1243"/>
      <c r="F261" s="690">
        <v>23.619</v>
      </c>
      <c r="G261" s="691">
        <v>2.3744999999999998</v>
      </c>
      <c r="H261" s="692">
        <v>23.960999999999999</v>
      </c>
      <c r="I261" s="707">
        <v>49.954500000000003</v>
      </c>
      <c r="J261" s="691">
        <v>21.523</v>
      </c>
      <c r="K261" s="691">
        <v>107.499</v>
      </c>
      <c r="L261" s="692">
        <v>13.944000000000001</v>
      </c>
      <c r="M261" s="707">
        <v>142.96600000000001</v>
      </c>
    </row>
    <row r="262" spans="1:256" ht="13.5" thickBot="1">
      <c r="A262" s="733"/>
      <c r="B262" s="1241" t="s">
        <v>589</v>
      </c>
      <c r="C262" s="1242"/>
      <c r="D262" s="1242"/>
      <c r="E262" s="1243"/>
      <c r="F262" s="690">
        <v>-666.76599999999996</v>
      </c>
      <c r="G262" s="691">
        <v>-430.56448</v>
      </c>
      <c r="H262" s="692">
        <v>-84.081999999999994</v>
      </c>
      <c r="I262" s="707">
        <v>-1181.41248</v>
      </c>
      <c r="J262" s="691">
        <v>-773.30799999999999</v>
      </c>
      <c r="K262" s="691">
        <v>-378.67700000000002</v>
      </c>
      <c r="L262" s="692">
        <v>-285.108</v>
      </c>
      <c r="M262" s="707">
        <v>-1437.0930000000001</v>
      </c>
    </row>
    <row r="263" spans="1:256" ht="13.5" hidden="1" thickBot="1">
      <c r="A263" s="733"/>
      <c r="B263" s="1244" t="s">
        <v>590</v>
      </c>
      <c r="C263" s="1245"/>
      <c r="D263" s="1245"/>
      <c r="E263" s="1246"/>
      <c r="F263" s="709">
        <v>0</v>
      </c>
      <c r="G263" s="710">
        <v>0</v>
      </c>
      <c r="H263" s="710">
        <v>0</v>
      </c>
      <c r="I263" s="696">
        <v>0</v>
      </c>
      <c r="J263" s="710">
        <v>0</v>
      </c>
      <c r="K263" s="710">
        <v>0</v>
      </c>
      <c r="L263" s="710">
        <v>0</v>
      </c>
      <c r="M263" s="696">
        <v>0</v>
      </c>
    </row>
    <row r="264" spans="1:256" ht="13.5" thickBot="1">
      <c r="A264" s="759"/>
      <c r="B264" s="1247" t="s">
        <v>591</v>
      </c>
      <c r="C264" s="1248"/>
      <c r="D264" s="1248"/>
      <c r="E264" s="1249"/>
      <c r="F264" s="677">
        <v>3724.6770000000001</v>
      </c>
      <c r="G264" s="678">
        <v>2883.75866</v>
      </c>
      <c r="H264" s="679">
        <v>798.476</v>
      </c>
      <c r="I264" s="700">
        <v>7406.9116599999998</v>
      </c>
      <c r="J264" s="677">
        <v>3598.1219999999998</v>
      </c>
      <c r="K264" s="678">
        <v>2757.1149999999998</v>
      </c>
      <c r="L264" s="679">
        <v>875.35299999999995</v>
      </c>
      <c r="M264" s="700">
        <v>7230.59</v>
      </c>
      <c r="N264" s="667"/>
      <c r="O264" s="667"/>
      <c r="P264" s="667"/>
      <c r="Q264" s="667"/>
      <c r="R264" s="667"/>
      <c r="S264" s="667"/>
      <c r="T264" s="667"/>
      <c r="U264" s="667"/>
      <c r="V264" s="667"/>
      <c r="W264" s="667"/>
      <c r="X264" s="667"/>
      <c r="Y264" s="667"/>
      <c r="Z264" s="667"/>
      <c r="AA264" s="667"/>
      <c r="AB264" s="667"/>
      <c r="AC264" s="667"/>
      <c r="AD264" s="667"/>
      <c r="AE264" s="667"/>
      <c r="AF264" s="667"/>
      <c r="AG264" s="667"/>
      <c r="AH264" s="667"/>
      <c r="AI264" s="667"/>
      <c r="AJ264" s="667"/>
      <c r="AK264" s="785"/>
      <c r="AL264" s="785"/>
      <c r="AM264" s="785"/>
      <c r="AN264" s="785"/>
      <c r="AO264" s="785"/>
      <c r="AP264" s="785"/>
      <c r="AQ264" s="785"/>
      <c r="AR264" s="785"/>
      <c r="AS264" s="785"/>
      <c r="AT264" s="785"/>
      <c r="AU264" s="785"/>
      <c r="AV264" s="785"/>
      <c r="AW264" s="785"/>
      <c r="AX264" s="785"/>
      <c r="AY264" s="785"/>
      <c r="AZ264" s="785"/>
      <c r="BA264" s="785"/>
      <c r="BB264" s="785"/>
      <c r="BC264" s="785"/>
      <c r="BD264" s="785"/>
      <c r="BE264" s="785"/>
      <c r="BF264" s="785"/>
      <c r="BG264" s="785"/>
      <c r="BH264" s="785"/>
      <c r="BI264" s="785"/>
      <c r="BJ264" s="785"/>
      <c r="BK264" s="785"/>
      <c r="BL264" s="785"/>
      <c r="BM264" s="785"/>
      <c r="BN264" s="785"/>
      <c r="BO264" s="785"/>
      <c r="BP264" s="785"/>
      <c r="BQ264" s="785"/>
      <c r="BR264" s="785"/>
      <c r="BS264" s="785"/>
      <c r="BT264" s="785"/>
      <c r="BU264" s="785"/>
      <c r="BV264" s="785"/>
      <c r="BW264" s="785"/>
      <c r="BX264" s="785"/>
      <c r="BY264" s="785"/>
      <c r="BZ264" s="785"/>
      <c r="CA264" s="785"/>
      <c r="CB264" s="785"/>
      <c r="CC264" s="785"/>
      <c r="CD264" s="785"/>
      <c r="CE264" s="785"/>
      <c r="CF264" s="785"/>
      <c r="CG264" s="785"/>
      <c r="CH264" s="785"/>
      <c r="CI264" s="785"/>
      <c r="CJ264" s="785"/>
      <c r="CK264" s="785"/>
      <c r="CL264" s="785"/>
      <c r="CM264" s="785"/>
      <c r="CN264" s="785"/>
      <c r="CO264" s="785"/>
      <c r="CP264" s="785"/>
      <c r="CQ264" s="785"/>
      <c r="CR264" s="785"/>
      <c r="CS264" s="785"/>
      <c r="CT264" s="785"/>
      <c r="CU264" s="785"/>
      <c r="CV264" s="785"/>
      <c r="CW264" s="785"/>
      <c r="CX264" s="785"/>
      <c r="CY264" s="785"/>
      <c r="CZ264" s="785"/>
      <c r="DA264" s="785"/>
      <c r="DB264" s="785"/>
      <c r="DC264" s="785"/>
      <c r="DD264" s="785"/>
      <c r="DE264" s="785"/>
      <c r="DF264" s="785"/>
      <c r="DG264" s="785"/>
      <c r="DH264" s="785"/>
      <c r="DI264" s="785"/>
      <c r="DJ264" s="785"/>
      <c r="DK264" s="785"/>
      <c r="DL264" s="785"/>
      <c r="DM264" s="785"/>
      <c r="DN264" s="785"/>
      <c r="DO264" s="785"/>
      <c r="DP264" s="785"/>
      <c r="DQ264" s="785"/>
      <c r="DR264" s="785"/>
      <c r="DS264" s="785"/>
      <c r="DT264" s="785"/>
      <c r="DU264" s="785"/>
      <c r="DV264" s="785"/>
      <c r="DW264" s="785"/>
      <c r="DX264" s="785"/>
      <c r="DY264" s="785"/>
      <c r="DZ264" s="785"/>
      <c r="EA264" s="785"/>
      <c r="EB264" s="785"/>
      <c r="EC264" s="785"/>
      <c r="ED264" s="785"/>
      <c r="EE264" s="785"/>
      <c r="EF264" s="785"/>
      <c r="EG264" s="785"/>
      <c r="EH264" s="785"/>
      <c r="EI264" s="785"/>
      <c r="EJ264" s="785"/>
      <c r="EK264" s="785"/>
      <c r="EL264" s="785"/>
      <c r="EM264" s="785"/>
      <c r="EN264" s="785"/>
      <c r="EO264" s="785"/>
      <c r="EP264" s="785"/>
      <c r="EQ264" s="785"/>
      <c r="ER264" s="785"/>
      <c r="ES264" s="785"/>
      <c r="ET264" s="785"/>
      <c r="EU264" s="785"/>
      <c r="EV264" s="785"/>
      <c r="EW264" s="785"/>
      <c r="EX264" s="785"/>
      <c r="EY264" s="785"/>
      <c r="EZ264" s="785"/>
      <c r="FA264" s="785"/>
      <c r="FB264" s="785"/>
      <c r="FC264" s="785"/>
      <c r="FD264" s="785"/>
      <c r="FE264" s="785"/>
      <c r="FF264" s="785"/>
      <c r="FG264" s="785"/>
      <c r="FH264" s="785"/>
      <c r="FI264" s="785"/>
      <c r="FJ264" s="785"/>
      <c r="FK264" s="785"/>
      <c r="FL264" s="785"/>
      <c r="FM264" s="785"/>
      <c r="FN264" s="785"/>
      <c r="FO264" s="785"/>
      <c r="FP264" s="785"/>
      <c r="FQ264" s="785"/>
      <c r="FR264" s="785"/>
      <c r="FS264" s="785"/>
      <c r="FT264" s="785"/>
      <c r="FU264" s="785"/>
      <c r="FV264" s="785"/>
      <c r="FW264" s="785"/>
      <c r="FX264" s="785"/>
      <c r="FY264" s="785"/>
      <c r="FZ264" s="785"/>
      <c r="GA264" s="785"/>
      <c r="GB264" s="785"/>
      <c r="GC264" s="785"/>
      <c r="GD264" s="785"/>
      <c r="GE264" s="785"/>
      <c r="GF264" s="785"/>
      <c r="GG264" s="785"/>
      <c r="GH264" s="785"/>
      <c r="GI264" s="785"/>
      <c r="GJ264" s="785"/>
      <c r="GK264" s="785"/>
      <c r="GL264" s="785"/>
      <c r="GM264" s="785"/>
      <c r="GN264" s="785"/>
      <c r="GO264" s="785"/>
      <c r="GP264" s="785"/>
      <c r="GQ264" s="785"/>
      <c r="GR264" s="785"/>
      <c r="GS264" s="785"/>
      <c r="GT264" s="785"/>
      <c r="GU264" s="785"/>
      <c r="GV264" s="785"/>
      <c r="GW264" s="785"/>
      <c r="GX264" s="785"/>
      <c r="GY264" s="785"/>
      <c r="GZ264" s="785"/>
      <c r="HA264" s="785"/>
      <c r="HB264" s="785"/>
      <c r="HC264" s="785"/>
      <c r="HD264" s="785"/>
      <c r="HE264" s="785"/>
      <c r="HF264" s="785"/>
      <c r="HG264" s="785"/>
      <c r="HH264" s="785"/>
      <c r="HI264" s="785"/>
      <c r="HJ264" s="785"/>
      <c r="HK264" s="785"/>
      <c r="HL264" s="785"/>
      <c r="HM264" s="785"/>
      <c r="HN264" s="785"/>
      <c r="HO264" s="785"/>
      <c r="HP264" s="785"/>
      <c r="HQ264" s="785"/>
      <c r="HR264" s="785"/>
      <c r="HS264" s="785"/>
      <c r="HT264" s="785"/>
      <c r="HU264" s="785"/>
      <c r="HV264" s="785"/>
      <c r="HW264" s="785"/>
      <c r="HX264" s="785"/>
      <c r="HY264" s="785"/>
      <c r="HZ264" s="785"/>
      <c r="IA264" s="785"/>
      <c r="IB264" s="785"/>
      <c r="IC264" s="785"/>
      <c r="ID264" s="785"/>
      <c r="IE264" s="785"/>
      <c r="IF264" s="785"/>
      <c r="IG264" s="785"/>
      <c r="IH264" s="785"/>
      <c r="II264" s="785"/>
      <c r="IJ264" s="785"/>
      <c r="IK264" s="785"/>
      <c r="IL264" s="785"/>
      <c r="IM264" s="785"/>
      <c r="IN264" s="785"/>
      <c r="IO264" s="785"/>
      <c r="IP264" s="785"/>
      <c r="IQ264" s="785"/>
      <c r="IR264" s="785"/>
      <c r="IS264" s="785"/>
      <c r="IT264" s="785"/>
      <c r="IU264" s="785"/>
      <c r="IV264" s="785"/>
    </row>
    <row r="265" spans="1:256">
      <c r="A265" s="786"/>
      <c r="B265" s="1229" t="s">
        <v>592</v>
      </c>
      <c r="C265" s="1230"/>
      <c r="D265" s="1230"/>
      <c r="E265" s="1231"/>
      <c r="F265" s="787">
        <v>5.8999999999999997E-2</v>
      </c>
      <c r="G265" s="788">
        <v>0.193</v>
      </c>
      <c r="H265" s="789">
        <v>0</v>
      </c>
      <c r="I265" s="714">
        <v>0.252</v>
      </c>
      <c r="J265" s="788">
        <v>5.1150000000000002</v>
      </c>
      <c r="K265" s="788">
        <v>0.193</v>
      </c>
      <c r="L265" s="789">
        <v>0.91100000000000003</v>
      </c>
      <c r="M265" s="714">
        <v>6.2190000000000003</v>
      </c>
      <c r="AK265" s="790"/>
      <c r="AL265" s="790"/>
      <c r="AM265" s="790"/>
      <c r="AN265" s="790"/>
      <c r="AO265" s="790"/>
      <c r="AP265" s="790"/>
      <c r="AQ265" s="790"/>
      <c r="AR265" s="790"/>
      <c r="AS265" s="790"/>
      <c r="AT265" s="790"/>
      <c r="AU265" s="790"/>
      <c r="AV265" s="790"/>
      <c r="AW265" s="790"/>
      <c r="AX265" s="790"/>
      <c r="AY265" s="790"/>
      <c r="AZ265" s="790"/>
      <c r="BA265" s="790"/>
      <c r="BB265" s="790"/>
      <c r="BC265" s="790"/>
      <c r="BD265" s="790"/>
      <c r="BE265" s="790"/>
      <c r="BF265" s="790"/>
      <c r="BG265" s="790"/>
      <c r="BH265" s="790"/>
      <c r="BI265" s="790"/>
      <c r="BJ265" s="790"/>
      <c r="BK265" s="790"/>
      <c r="BL265" s="790"/>
      <c r="BM265" s="790"/>
      <c r="BN265" s="790"/>
      <c r="BO265" s="790"/>
      <c r="BP265" s="790"/>
      <c r="BQ265" s="790"/>
      <c r="BR265" s="790"/>
      <c r="BS265" s="790"/>
      <c r="BT265" s="790"/>
      <c r="BU265" s="790"/>
      <c r="BV265" s="790"/>
      <c r="BW265" s="790"/>
      <c r="BX265" s="790"/>
      <c r="BY265" s="790"/>
      <c r="BZ265" s="790"/>
      <c r="CA265" s="790"/>
      <c r="CB265" s="790"/>
      <c r="CC265" s="790"/>
      <c r="CD265" s="790"/>
      <c r="CE265" s="790"/>
      <c r="CF265" s="790"/>
      <c r="CG265" s="790"/>
      <c r="CH265" s="790"/>
      <c r="CI265" s="790"/>
      <c r="CJ265" s="790"/>
      <c r="CK265" s="790"/>
      <c r="CL265" s="790"/>
      <c r="CM265" s="790"/>
      <c r="CN265" s="790"/>
      <c r="CO265" s="790"/>
      <c r="CP265" s="790"/>
      <c r="CQ265" s="790"/>
      <c r="CR265" s="790"/>
      <c r="CS265" s="790"/>
      <c r="CT265" s="790"/>
      <c r="CU265" s="790"/>
      <c r="CV265" s="790"/>
      <c r="CW265" s="790"/>
      <c r="CX265" s="790"/>
      <c r="CY265" s="790"/>
      <c r="CZ265" s="790"/>
      <c r="DA265" s="790"/>
      <c r="DB265" s="790"/>
      <c r="DC265" s="790"/>
      <c r="DD265" s="790"/>
      <c r="DE265" s="790"/>
      <c r="DF265" s="790"/>
      <c r="DG265" s="790"/>
      <c r="DH265" s="790"/>
      <c r="DI265" s="790"/>
      <c r="DJ265" s="790"/>
      <c r="DK265" s="790"/>
      <c r="DL265" s="790"/>
      <c r="DM265" s="790"/>
      <c r="DN265" s="790"/>
      <c r="DO265" s="790"/>
      <c r="DP265" s="790"/>
      <c r="DQ265" s="790"/>
      <c r="DR265" s="790"/>
      <c r="DS265" s="790"/>
      <c r="DT265" s="790"/>
      <c r="DU265" s="790"/>
      <c r="DV265" s="790"/>
      <c r="DW265" s="790"/>
      <c r="DX265" s="790"/>
      <c r="DY265" s="790"/>
      <c r="DZ265" s="790"/>
      <c r="EA265" s="790"/>
      <c r="EB265" s="790"/>
      <c r="EC265" s="790"/>
      <c r="ED265" s="790"/>
      <c r="EE265" s="790"/>
      <c r="EF265" s="790"/>
      <c r="EG265" s="790"/>
      <c r="EH265" s="790"/>
      <c r="EI265" s="790"/>
      <c r="EJ265" s="790"/>
      <c r="EK265" s="790"/>
      <c r="EL265" s="790"/>
      <c r="EM265" s="790"/>
      <c r="EN265" s="790"/>
      <c r="EO265" s="790"/>
      <c r="EP265" s="790"/>
      <c r="EQ265" s="790"/>
      <c r="ER265" s="790"/>
      <c r="ES265" s="790"/>
      <c r="ET265" s="790"/>
      <c r="EU265" s="790"/>
      <c r="EV265" s="790"/>
      <c r="EW265" s="790"/>
      <c r="EX265" s="790"/>
      <c r="EY265" s="790"/>
      <c r="EZ265" s="790"/>
      <c r="FA265" s="790"/>
      <c r="FB265" s="790"/>
      <c r="FC265" s="790"/>
      <c r="FD265" s="790"/>
      <c r="FE265" s="790"/>
      <c r="FF265" s="790"/>
      <c r="FG265" s="790"/>
      <c r="FH265" s="790"/>
      <c r="FI265" s="790"/>
      <c r="FJ265" s="790"/>
      <c r="FK265" s="790"/>
      <c r="FL265" s="790"/>
      <c r="FM265" s="790"/>
      <c r="FN265" s="790"/>
      <c r="FO265" s="790"/>
      <c r="FP265" s="790"/>
      <c r="FQ265" s="790"/>
      <c r="FR265" s="790"/>
      <c r="FS265" s="790"/>
      <c r="FT265" s="790"/>
      <c r="FU265" s="790"/>
      <c r="FV265" s="790"/>
      <c r="FW265" s="790"/>
      <c r="FX265" s="790"/>
      <c r="FY265" s="790"/>
      <c r="FZ265" s="790"/>
      <c r="GA265" s="790"/>
      <c r="GB265" s="790"/>
      <c r="GC265" s="790"/>
      <c r="GD265" s="790"/>
      <c r="GE265" s="790"/>
      <c r="GF265" s="790"/>
      <c r="GG265" s="790"/>
      <c r="GH265" s="790"/>
      <c r="GI265" s="790"/>
      <c r="GJ265" s="790"/>
      <c r="GK265" s="790"/>
      <c r="GL265" s="790"/>
      <c r="GM265" s="790"/>
      <c r="GN265" s="790"/>
      <c r="GO265" s="790"/>
      <c r="GP265" s="790"/>
      <c r="GQ265" s="790"/>
      <c r="GR265" s="790"/>
      <c r="GS265" s="790"/>
      <c r="GT265" s="790"/>
      <c r="GU265" s="790"/>
      <c r="GV265" s="790"/>
      <c r="GW265" s="790"/>
      <c r="GX265" s="790"/>
      <c r="GY265" s="790"/>
      <c r="GZ265" s="790"/>
      <c r="HA265" s="790"/>
      <c r="HB265" s="790"/>
      <c r="HC265" s="790"/>
      <c r="HD265" s="790"/>
      <c r="HE265" s="790"/>
      <c r="HF265" s="790"/>
      <c r="HG265" s="790"/>
      <c r="HH265" s="790"/>
      <c r="HI265" s="790"/>
      <c r="HJ265" s="790"/>
      <c r="HK265" s="790"/>
      <c r="HL265" s="790"/>
      <c r="HM265" s="790"/>
      <c r="HN265" s="790"/>
      <c r="HO265" s="790"/>
      <c r="HP265" s="790"/>
      <c r="HQ265" s="790"/>
      <c r="HR265" s="790"/>
      <c r="HS265" s="790"/>
      <c r="HT265" s="790"/>
      <c r="HU265" s="790"/>
      <c r="HV265" s="790"/>
      <c r="HW265" s="790"/>
      <c r="HX265" s="790"/>
      <c r="HY265" s="790"/>
      <c r="HZ265" s="790"/>
      <c r="IA265" s="790"/>
      <c r="IB265" s="790"/>
      <c r="IC265" s="790"/>
      <c r="ID265" s="790"/>
      <c r="IE265" s="790"/>
      <c r="IF265" s="790"/>
      <c r="IG265" s="790"/>
      <c r="IH265" s="790"/>
      <c r="II265" s="790"/>
      <c r="IJ265" s="790"/>
      <c r="IK265" s="790"/>
      <c r="IL265" s="790"/>
      <c r="IM265" s="790"/>
      <c r="IN265" s="790"/>
      <c r="IO265" s="790"/>
      <c r="IP265" s="790"/>
      <c r="IQ265" s="790"/>
      <c r="IR265" s="790"/>
      <c r="IS265" s="790"/>
      <c r="IT265" s="790"/>
      <c r="IU265" s="790"/>
      <c r="IV265" s="790"/>
    </row>
    <row r="266" spans="1:256">
      <c r="A266" s="786"/>
      <c r="B266" s="1207" t="s">
        <v>593</v>
      </c>
      <c r="C266" s="1208"/>
      <c r="D266" s="1208"/>
      <c r="E266" s="1209"/>
      <c r="F266" s="791">
        <v>3691.587</v>
      </c>
      <c r="G266" s="792">
        <v>2302.3408100000001</v>
      </c>
      <c r="H266" s="793">
        <v>703.89700000000005</v>
      </c>
      <c r="I266" s="707">
        <v>6697.8248100000001</v>
      </c>
      <c r="J266" s="792">
        <v>3803.8440000000001</v>
      </c>
      <c r="K266" s="792">
        <v>2226.087</v>
      </c>
      <c r="L266" s="793">
        <v>761.96100000000001</v>
      </c>
      <c r="M266" s="707">
        <v>6791.8919999999998</v>
      </c>
      <c r="AK266" s="790"/>
      <c r="AL266" s="790"/>
      <c r="AM266" s="790"/>
      <c r="AN266" s="790"/>
      <c r="AO266" s="790"/>
      <c r="AP266" s="790"/>
      <c r="AQ266" s="790"/>
      <c r="AR266" s="790"/>
      <c r="AS266" s="790"/>
      <c r="AT266" s="790"/>
      <c r="AU266" s="790"/>
      <c r="AV266" s="790"/>
      <c r="AW266" s="790"/>
      <c r="AX266" s="790"/>
      <c r="AY266" s="790"/>
      <c r="AZ266" s="790"/>
      <c r="BA266" s="790"/>
      <c r="BB266" s="790"/>
      <c r="BC266" s="790"/>
      <c r="BD266" s="790"/>
      <c r="BE266" s="790"/>
      <c r="BF266" s="790"/>
      <c r="BG266" s="790"/>
      <c r="BH266" s="790"/>
      <c r="BI266" s="790"/>
      <c r="BJ266" s="790"/>
      <c r="BK266" s="790"/>
      <c r="BL266" s="790"/>
      <c r="BM266" s="790"/>
      <c r="BN266" s="790"/>
      <c r="BO266" s="790"/>
      <c r="BP266" s="790"/>
      <c r="BQ266" s="790"/>
      <c r="BR266" s="790"/>
      <c r="BS266" s="790"/>
      <c r="BT266" s="790"/>
      <c r="BU266" s="790"/>
      <c r="BV266" s="790"/>
      <c r="BW266" s="790"/>
      <c r="BX266" s="790"/>
      <c r="BY266" s="790"/>
      <c r="BZ266" s="790"/>
      <c r="CA266" s="790"/>
      <c r="CB266" s="790"/>
      <c r="CC266" s="790"/>
      <c r="CD266" s="790"/>
      <c r="CE266" s="790"/>
      <c r="CF266" s="790"/>
      <c r="CG266" s="790"/>
      <c r="CH266" s="790"/>
      <c r="CI266" s="790"/>
      <c r="CJ266" s="790"/>
      <c r="CK266" s="790"/>
      <c r="CL266" s="790"/>
      <c r="CM266" s="790"/>
      <c r="CN266" s="790"/>
      <c r="CO266" s="790"/>
      <c r="CP266" s="790"/>
      <c r="CQ266" s="790"/>
      <c r="CR266" s="790"/>
      <c r="CS266" s="790"/>
      <c r="CT266" s="790"/>
      <c r="CU266" s="790"/>
      <c r="CV266" s="790"/>
      <c r="CW266" s="790"/>
      <c r="CX266" s="790"/>
      <c r="CY266" s="790"/>
      <c r="CZ266" s="790"/>
      <c r="DA266" s="790"/>
      <c r="DB266" s="790"/>
      <c r="DC266" s="790"/>
      <c r="DD266" s="790"/>
      <c r="DE266" s="790"/>
      <c r="DF266" s="790"/>
      <c r="DG266" s="790"/>
      <c r="DH266" s="790"/>
      <c r="DI266" s="790"/>
      <c r="DJ266" s="790"/>
      <c r="DK266" s="790"/>
      <c r="DL266" s="790"/>
      <c r="DM266" s="790"/>
      <c r="DN266" s="790"/>
      <c r="DO266" s="790"/>
      <c r="DP266" s="790"/>
      <c r="DQ266" s="790"/>
      <c r="DR266" s="790"/>
      <c r="DS266" s="790"/>
      <c r="DT266" s="790"/>
      <c r="DU266" s="790"/>
      <c r="DV266" s="790"/>
      <c r="DW266" s="790"/>
      <c r="DX266" s="790"/>
      <c r="DY266" s="790"/>
      <c r="DZ266" s="790"/>
      <c r="EA266" s="790"/>
      <c r="EB266" s="790"/>
      <c r="EC266" s="790"/>
      <c r="ED266" s="790"/>
      <c r="EE266" s="790"/>
      <c r="EF266" s="790"/>
      <c r="EG266" s="790"/>
      <c r="EH266" s="790"/>
      <c r="EI266" s="790"/>
      <c r="EJ266" s="790"/>
      <c r="EK266" s="790"/>
      <c r="EL266" s="790"/>
      <c r="EM266" s="790"/>
      <c r="EN266" s="790"/>
      <c r="EO266" s="790"/>
      <c r="EP266" s="790"/>
      <c r="EQ266" s="790"/>
      <c r="ER266" s="790"/>
      <c r="ES266" s="790"/>
      <c r="ET266" s="790"/>
      <c r="EU266" s="790"/>
      <c r="EV266" s="790"/>
      <c r="EW266" s="790"/>
      <c r="EX266" s="790"/>
      <c r="EY266" s="790"/>
      <c r="EZ266" s="790"/>
      <c r="FA266" s="790"/>
      <c r="FB266" s="790"/>
      <c r="FC266" s="790"/>
      <c r="FD266" s="790"/>
      <c r="FE266" s="790"/>
      <c r="FF266" s="790"/>
      <c r="FG266" s="790"/>
      <c r="FH266" s="790"/>
      <c r="FI266" s="790"/>
      <c r="FJ266" s="790"/>
      <c r="FK266" s="790"/>
      <c r="FL266" s="790"/>
      <c r="FM266" s="790"/>
      <c r="FN266" s="790"/>
      <c r="FO266" s="790"/>
      <c r="FP266" s="790"/>
      <c r="FQ266" s="790"/>
      <c r="FR266" s="790"/>
      <c r="FS266" s="790"/>
      <c r="FT266" s="790"/>
      <c r="FU266" s="790"/>
      <c r="FV266" s="790"/>
      <c r="FW266" s="790"/>
      <c r="FX266" s="790"/>
      <c r="FY266" s="790"/>
      <c r="FZ266" s="790"/>
      <c r="GA266" s="790"/>
      <c r="GB266" s="790"/>
      <c r="GC266" s="790"/>
      <c r="GD266" s="790"/>
      <c r="GE266" s="790"/>
      <c r="GF266" s="790"/>
      <c r="GG266" s="790"/>
      <c r="GH266" s="790"/>
      <c r="GI266" s="790"/>
      <c r="GJ266" s="790"/>
      <c r="GK266" s="790"/>
      <c r="GL266" s="790"/>
      <c r="GM266" s="790"/>
      <c r="GN266" s="790"/>
      <c r="GO266" s="790"/>
      <c r="GP266" s="790"/>
      <c r="GQ266" s="790"/>
      <c r="GR266" s="790"/>
      <c r="GS266" s="790"/>
      <c r="GT266" s="790"/>
      <c r="GU266" s="790"/>
      <c r="GV266" s="790"/>
      <c r="GW266" s="790"/>
      <c r="GX266" s="790"/>
      <c r="GY266" s="790"/>
      <c r="GZ266" s="790"/>
      <c r="HA266" s="790"/>
      <c r="HB266" s="790"/>
      <c r="HC266" s="790"/>
      <c r="HD266" s="790"/>
      <c r="HE266" s="790"/>
      <c r="HF266" s="790"/>
      <c r="HG266" s="790"/>
      <c r="HH266" s="790"/>
      <c r="HI266" s="790"/>
      <c r="HJ266" s="790"/>
      <c r="HK266" s="790"/>
      <c r="HL266" s="790"/>
      <c r="HM266" s="790"/>
      <c r="HN266" s="790"/>
      <c r="HO266" s="790"/>
      <c r="HP266" s="790"/>
      <c r="HQ266" s="790"/>
      <c r="HR266" s="790"/>
      <c r="HS266" s="790"/>
      <c r="HT266" s="790"/>
      <c r="HU266" s="790"/>
      <c r="HV266" s="790"/>
      <c r="HW266" s="790"/>
      <c r="HX266" s="790"/>
      <c r="HY266" s="790"/>
      <c r="HZ266" s="790"/>
      <c r="IA266" s="790"/>
      <c r="IB266" s="790"/>
      <c r="IC266" s="790"/>
      <c r="ID266" s="790"/>
      <c r="IE266" s="790"/>
      <c r="IF266" s="790"/>
      <c r="IG266" s="790"/>
      <c r="IH266" s="790"/>
      <c r="II266" s="790"/>
      <c r="IJ266" s="790"/>
      <c r="IK266" s="790"/>
      <c r="IL266" s="790"/>
      <c r="IM266" s="790"/>
      <c r="IN266" s="790"/>
      <c r="IO266" s="790"/>
      <c r="IP266" s="790"/>
      <c r="IQ266" s="790"/>
      <c r="IR266" s="790"/>
      <c r="IS266" s="790"/>
      <c r="IT266" s="790"/>
      <c r="IU266" s="790"/>
      <c r="IV266" s="790"/>
    </row>
    <row r="267" spans="1:256">
      <c r="A267" s="786"/>
      <c r="B267" s="1207" t="s">
        <v>594</v>
      </c>
      <c r="C267" s="1208"/>
      <c r="D267" s="1208"/>
      <c r="E267" s="1209"/>
      <c r="F267" s="791">
        <v>3220.4050000000002</v>
      </c>
      <c r="G267" s="792">
        <v>1980.3552</v>
      </c>
      <c r="H267" s="793">
        <v>455.18200000000002</v>
      </c>
      <c r="I267" s="707">
        <v>5655.9422000000004</v>
      </c>
      <c r="J267" s="792">
        <v>3311.549</v>
      </c>
      <c r="K267" s="792">
        <v>1761.5060000000001</v>
      </c>
      <c r="L267" s="793">
        <v>706.59400000000005</v>
      </c>
      <c r="M267" s="707">
        <v>5779.6490000000003</v>
      </c>
      <c r="AK267" s="790"/>
      <c r="AL267" s="790"/>
      <c r="AM267" s="790"/>
      <c r="AN267" s="790"/>
      <c r="AO267" s="790"/>
      <c r="AP267" s="790"/>
      <c r="AQ267" s="790"/>
      <c r="AR267" s="790"/>
      <c r="AS267" s="790"/>
      <c r="AT267" s="790"/>
      <c r="AU267" s="790"/>
      <c r="AV267" s="790"/>
      <c r="AW267" s="790"/>
      <c r="AX267" s="790"/>
      <c r="AY267" s="790"/>
      <c r="AZ267" s="790"/>
      <c r="BA267" s="790"/>
      <c r="BB267" s="790"/>
      <c r="BC267" s="790"/>
      <c r="BD267" s="790"/>
      <c r="BE267" s="790"/>
      <c r="BF267" s="790"/>
      <c r="BG267" s="790"/>
      <c r="BH267" s="790"/>
      <c r="BI267" s="790"/>
      <c r="BJ267" s="790"/>
      <c r="BK267" s="790"/>
      <c r="BL267" s="790"/>
      <c r="BM267" s="790"/>
      <c r="BN267" s="790"/>
      <c r="BO267" s="790"/>
      <c r="BP267" s="790"/>
      <c r="BQ267" s="790"/>
      <c r="BR267" s="790"/>
      <c r="BS267" s="790"/>
      <c r="BT267" s="790"/>
      <c r="BU267" s="790"/>
      <c r="BV267" s="790"/>
      <c r="BW267" s="790"/>
      <c r="BX267" s="790"/>
      <c r="BY267" s="790"/>
      <c r="BZ267" s="790"/>
      <c r="CA267" s="790"/>
      <c r="CB267" s="790"/>
      <c r="CC267" s="790"/>
      <c r="CD267" s="790"/>
      <c r="CE267" s="790"/>
      <c r="CF267" s="790"/>
      <c r="CG267" s="790"/>
      <c r="CH267" s="790"/>
      <c r="CI267" s="790"/>
      <c r="CJ267" s="790"/>
      <c r="CK267" s="790"/>
      <c r="CL267" s="790"/>
      <c r="CM267" s="790"/>
      <c r="CN267" s="790"/>
      <c r="CO267" s="790"/>
      <c r="CP267" s="790"/>
      <c r="CQ267" s="790"/>
      <c r="CR267" s="790"/>
      <c r="CS267" s="790"/>
      <c r="CT267" s="790"/>
      <c r="CU267" s="790"/>
      <c r="CV267" s="790"/>
      <c r="CW267" s="790"/>
      <c r="CX267" s="790"/>
      <c r="CY267" s="790"/>
      <c r="CZ267" s="790"/>
      <c r="DA267" s="790"/>
      <c r="DB267" s="790"/>
      <c r="DC267" s="790"/>
      <c r="DD267" s="790"/>
      <c r="DE267" s="790"/>
      <c r="DF267" s="790"/>
      <c r="DG267" s="790"/>
      <c r="DH267" s="790"/>
      <c r="DI267" s="790"/>
      <c r="DJ267" s="790"/>
      <c r="DK267" s="790"/>
      <c r="DL267" s="790"/>
      <c r="DM267" s="790"/>
      <c r="DN267" s="790"/>
      <c r="DO267" s="790"/>
      <c r="DP267" s="790"/>
      <c r="DQ267" s="790"/>
      <c r="DR267" s="790"/>
      <c r="DS267" s="790"/>
      <c r="DT267" s="790"/>
      <c r="DU267" s="790"/>
      <c r="DV267" s="790"/>
      <c r="DW267" s="790"/>
      <c r="DX267" s="790"/>
      <c r="DY267" s="790"/>
      <c r="DZ267" s="790"/>
      <c r="EA267" s="790"/>
      <c r="EB267" s="790"/>
      <c r="EC267" s="790"/>
      <c r="ED267" s="790"/>
      <c r="EE267" s="790"/>
      <c r="EF267" s="790"/>
      <c r="EG267" s="790"/>
      <c r="EH267" s="790"/>
      <c r="EI267" s="790"/>
      <c r="EJ267" s="790"/>
      <c r="EK267" s="790"/>
      <c r="EL267" s="790"/>
      <c r="EM267" s="790"/>
      <c r="EN267" s="790"/>
      <c r="EO267" s="790"/>
      <c r="EP267" s="790"/>
      <c r="EQ267" s="790"/>
      <c r="ER267" s="790"/>
      <c r="ES267" s="790"/>
      <c r="ET267" s="790"/>
      <c r="EU267" s="790"/>
      <c r="EV267" s="790"/>
      <c r="EW267" s="790"/>
      <c r="EX267" s="790"/>
      <c r="EY267" s="790"/>
      <c r="EZ267" s="790"/>
      <c r="FA267" s="790"/>
      <c r="FB267" s="790"/>
      <c r="FC267" s="790"/>
      <c r="FD267" s="790"/>
      <c r="FE267" s="790"/>
      <c r="FF267" s="790"/>
      <c r="FG267" s="790"/>
      <c r="FH267" s="790"/>
      <c r="FI267" s="790"/>
      <c r="FJ267" s="790"/>
      <c r="FK267" s="790"/>
      <c r="FL267" s="790"/>
      <c r="FM267" s="790"/>
      <c r="FN267" s="790"/>
      <c r="FO267" s="790"/>
      <c r="FP267" s="790"/>
      <c r="FQ267" s="790"/>
      <c r="FR267" s="790"/>
      <c r="FS267" s="790"/>
      <c r="FT267" s="790"/>
      <c r="FU267" s="790"/>
      <c r="FV267" s="790"/>
      <c r="FW267" s="790"/>
      <c r="FX267" s="790"/>
      <c r="FY267" s="790"/>
      <c r="FZ267" s="790"/>
      <c r="GA267" s="790"/>
      <c r="GB267" s="790"/>
      <c r="GC267" s="790"/>
      <c r="GD267" s="790"/>
      <c r="GE267" s="790"/>
      <c r="GF267" s="790"/>
      <c r="GG267" s="790"/>
      <c r="GH267" s="790"/>
      <c r="GI267" s="790"/>
      <c r="GJ267" s="790"/>
      <c r="GK267" s="790"/>
      <c r="GL267" s="790"/>
      <c r="GM267" s="790"/>
      <c r="GN267" s="790"/>
      <c r="GO267" s="790"/>
      <c r="GP267" s="790"/>
      <c r="GQ267" s="790"/>
      <c r="GR267" s="790"/>
      <c r="GS267" s="790"/>
      <c r="GT267" s="790"/>
      <c r="GU267" s="790"/>
      <c r="GV267" s="790"/>
      <c r="GW267" s="790"/>
      <c r="GX267" s="790"/>
      <c r="GY267" s="790"/>
      <c r="GZ267" s="790"/>
      <c r="HA267" s="790"/>
      <c r="HB267" s="790"/>
      <c r="HC267" s="790"/>
      <c r="HD267" s="790"/>
      <c r="HE267" s="790"/>
      <c r="HF267" s="790"/>
      <c r="HG267" s="790"/>
      <c r="HH267" s="790"/>
      <c r="HI267" s="790"/>
      <c r="HJ267" s="790"/>
      <c r="HK267" s="790"/>
      <c r="HL267" s="790"/>
      <c r="HM267" s="790"/>
      <c r="HN267" s="790"/>
      <c r="HO267" s="790"/>
      <c r="HP267" s="790"/>
      <c r="HQ267" s="790"/>
      <c r="HR267" s="790"/>
      <c r="HS267" s="790"/>
      <c r="HT267" s="790"/>
      <c r="HU267" s="790"/>
      <c r="HV267" s="790"/>
      <c r="HW267" s="790"/>
      <c r="HX267" s="790"/>
      <c r="HY267" s="790"/>
      <c r="HZ267" s="790"/>
      <c r="IA267" s="790"/>
      <c r="IB267" s="790"/>
      <c r="IC267" s="790"/>
      <c r="ID267" s="790"/>
      <c r="IE267" s="790"/>
      <c r="IF267" s="790"/>
      <c r="IG267" s="790"/>
      <c r="IH267" s="790"/>
      <c r="II267" s="790"/>
      <c r="IJ267" s="790"/>
      <c r="IK267" s="790"/>
      <c r="IL267" s="790"/>
      <c r="IM267" s="790"/>
      <c r="IN267" s="790"/>
      <c r="IO267" s="790"/>
      <c r="IP267" s="790"/>
      <c r="IQ267" s="790"/>
      <c r="IR267" s="790"/>
      <c r="IS267" s="790"/>
      <c r="IT267" s="790"/>
      <c r="IU267" s="790"/>
      <c r="IV267" s="790"/>
    </row>
    <row r="268" spans="1:256">
      <c r="A268" s="786"/>
      <c r="B268" s="1207" t="s">
        <v>595</v>
      </c>
      <c r="C268" s="1208"/>
      <c r="D268" s="1208"/>
      <c r="E268" s="1209"/>
      <c r="F268" s="791">
        <v>318.49599999999998</v>
      </c>
      <c r="G268" s="792">
        <v>129.26275000000001</v>
      </c>
      <c r="H268" s="793">
        <v>54.645000000000003</v>
      </c>
      <c r="I268" s="707">
        <v>502.40375</v>
      </c>
      <c r="J268" s="792">
        <v>336.06299999999999</v>
      </c>
      <c r="K268" s="792">
        <v>150.38499999999999</v>
      </c>
      <c r="L268" s="793">
        <v>70.795000000000002</v>
      </c>
      <c r="M268" s="707">
        <v>557.24300000000005</v>
      </c>
      <c r="AK268" s="790"/>
      <c r="AL268" s="790"/>
      <c r="AM268" s="790"/>
      <c r="AN268" s="790"/>
      <c r="AO268" s="790"/>
      <c r="AP268" s="790"/>
      <c r="AQ268" s="790"/>
      <c r="AR268" s="790"/>
      <c r="AS268" s="790"/>
      <c r="AT268" s="790"/>
      <c r="AU268" s="790"/>
      <c r="AV268" s="790"/>
      <c r="AW268" s="790"/>
      <c r="AX268" s="790"/>
      <c r="AY268" s="790"/>
      <c r="AZ268" s="790"/>
      <c r="BA268" s="790"/>
      <c r="BB268" s="790"/>
      <c r="BC268" s="790"/>
      <c r="BD268" s="790"/>
      <c r="BE268" s="790"/>
      <c r="BF268" s="790"/>
      <c r="BG268" s="790"/>
      <c r="BH268" s="790"/>
      <c r="BI268" s="790"/>
      <c r="BJ268" s="790"/>
      <c r="BK268" s="790"/>
      <c r="BL268" s="790"/>
      <c r="BM268" s="790"/>
      <c r="BN268" s="790"/>
      <c r="BO268" s="790"/>
      <c r="BP268" s="790"/>
      <c r="BQ268" s="790"/>
      <c r="BR268" s="790"/>
      <c r="BS268" s="790"/>
      <c r="BT268" s="790"/>
      <c r="BU268" s="790"/>
      <c r="BV268" s="790"/>
      <c r="BW268" s="790"/>
      <c r="BX268" s="790"/>
      <c r="BY268" s="790"/>
      <c r="BZ268" s="790"/>
      <c r="CA268" s="790"/>
      <c r="CB268" s="790"/>
      <c r="CC268" s="790"/>
      <c r="CD268" s="790"/>
      <c r="CE268" s="790"/>
      <c r="CF268" s="790"/>
      <c r="CG268" s="790"/>
      <c r="CH268" s="790"/>
      <c r="CI268" s="790"/>
      <c r="CJ268" s="790"/>
      <c r="CK268" s="790"/>
      <c r="CL268" s="790"/>
      <c r="CM268" s="790"/>
      <c r="CN268" s="790"/>
      <c r="CO268" s="790"/>
      <c r="CP268" s="790"/>
      <c r="CQ268" s="790"/>
      <c r="CR268" s="790"/>
      <c r="CS268" s="790"/>
      <c r="CT268" s="790"/>
      <c r="CU268" s="790"/>
      <c r="CV268" s="790"/>
      <c r="CW268" s="790"/>
      <c r="CX268" s="790"/>
      <c r="CY268" s="790"/>
      <c r="CZ268" s="790"/>
      <c r="DA268" s="790"/>
      <c r="DB268" s="790"/>
      <c r="DC268" s="790"/>
      <c r="DD268" s="790"/>
      <c r="DE268" s="790"/>
      <c r="DF268" s="790"/>
      <c r="DG268" s="790"/>
      <c r="DH268" s="790"/>
      <c r="DI268" s="790"/>
      <c r="DJ268" s="790"/>
      <c r="DK268" s="790"/>
      <c r="DL268" s="790"/>
      <c r="DM268" s="790"/>
      <c r="DN268" s="790"/>
      <c r="DO268" s="790"/>
      <c r="DP268" s="790"/>
      <c r="DQ268" s="790"/>
      <c r="DR268" s="790"/>
      <c r="DS268" s="790"/>
      <c r="DT268" s="790"/>
      <c r="DU268" s="790"/>
      <c r="DV268" s="790"/>
      <c r="DW268" s="790"/>
      <c r="DX268" s="790"/>
      <c r="DY268" s="790"/>
      <c r="DZ268" s="790"/>
      <c r="EA268" s="790"/>
      <c r="EB268" s="790"/>
      <c r="EC268" s="790"/>
      <c r="ED268" s="790"/>
      <c r="EE268" s="790"/>
      <c r="EF268" s="790"/>
      <c r="EG268" s="790"/>
      <c r="EH268" s="790"/>
      <c r="EI268" s="790"/>
      <c r="EJ268" s="790"/>
      <c r="EK268" s="790"/>
      <c r="EL268" s="790"/>
      <c r="EM268" s="790"/>
      <c r="EN268" s="790"/>
      <c r="EO268" s="790"/>
      <c r="EP268" s="790"/>
      <c r="EQ268" s="790"/>
      <c r="ER268" s="790"/>
      <c r="ES268" s="790"/>
      <c r="ET268" s="790"/>
      <c r="EU268" s="790"/>
      <c r="EV268" s="790"/>
      <c r="EW268" s="790"/>
      <c r="EX268" s="790"/>
      <c r="EY268" s="790"/>
      <c r="EZ268" s="790"/>
      <c r="FA268" s="790"/>
      <c r="FB268" s="790"/>
      <c r="FC268" s="790"/>
      <c r="FD268" s="790"/>
      <c r="FE268" s="790"/>
      <c r="FF268" s="790"/>
      <c r="FG268" s="790"/>
      <c r="FH268" s="790"/>
      <c r="FI268" s="790"/>
      <c r="FJ268" s="790"/>
      <c r="FK268" s="790"/>
      <c r="FL268" s="790"/>
      <c r="FM268" s="790"/>
      <c r="FN268" s="790"/>
      <c r="FO268" s="790"/>
      <c r="FP268" s="790"/>
      <c r="FQ268" s="790"/>
      <c r="FR268" s="790"/>
      <c r="FS268" s="790"/>
      <c r="FT268" s="790"/>
      <c r="FU268" s="790"/>
      <c r="FV268" s="790"/>
      <c r="FW268" s="790"/>
      <c r="FX268" s="790"/>
      <c r="FY268" s="790"/>
      <c r="FZ268" s="790"/>
      <c r="GA268" s="790"/>
      <c r="GB268" s="790"/>
      <c r="GC268" s="790"/>
      <c r="GD268" s="790"/>
      <c r="GE268" s="790"/>
      <c r="GF268" s="790"/>
      <c r="GG268" s="790"/>
      <c r="GH268" s="790"/>
      <c r="GI268" s="790"/>
      <c r="GJ268" s="790"/>
      <c r="GK268" s="790"/>
      <c r="GL268" s="790"/>
      <c r="GM268" s="790"/>
      <c r="GN268" s="790"/>
      <c r="GO268" s="790"/>
      <c r="GP268" s="790"/>
      <c r="GQ268" s="790"/>
      <c r="GR268" s="790"/>
      <c r="GS268" s="790"/>
      <c r="GT268" s="790"/>
      <c r="GU268" s="790"/>
      <c r="GV268" s="790"/>
      <c r="GW268" s="790"/>
      <c r="GX268" s="790"/>
      <c r="GY268" s="790"/>
      <c r="GZ268" s="790"/>
      <c r="HA268" s="790"/>
      <c r="HB268" s="790"/>
      <c r="HC268" s="790"/>
      <c r="HD268" s="790"/>
      <c r="HE268" s="790"/>
      <c r="HF268" s="790"/>
      <c r="HG268" s="790"/>
      <c r="HH268" s="790"/>
      <c r="HI268" s="790"/>
      <c r="HJ268" s="790"/>
      <c r="HK268" s="790"/>
      <c r="HL268" s="790"/>
      <c r="HM268" s="790"/>
      <c r="HN268" s="790"/>
      <c r="HO268" s="790"/>
      <c r="HP268" s="790"/>
      <c r="HQ268" s="790"/>
      <c r="HR268" s="790"/>
      <c r="HS268" s="790"/>
      <c r="HT268" s="790"/>
      <c r="HU268" s="790"/>
      <c r="HV268" s="790"/>
      <c r="HW268" s="790"/>
      <c r="HX268" s="790"/>
      <c r="HY268" s="790"/>
      <c r="HZ268" s="790"/>
      <c r="IA268" s="790"/>
      <c r="IB268" s="790"/>
      <c r="IC268" s="790"/>
      <c r="ID268" s="790"/>
      <c r="IE268" s="790"/>
      <c r="IF268" s="790"/>
      <c r="IG268" s="790"/>
      <c r="IH268" s="790"/>
      <c r="II268" s="790"/>
      <c r="IJ268" s="790"/>
      <c r="IK268" s="790"/>
      <c r="IL268" s="790"/>
      <c r="IM268" s="790"/>
      <c r="IN268" s="790"/>
      <c r="IO268" s="790"/>
      <c r="IP268" s="790"/>
      <c r="IQ268" s="790"/>
      <c r="IR268" s="790"/>
      <c r="IS268" s="790"/>
      <c r="IT268" s="790"/>
      <c r="IU268" s="790"/>
      <c r="IV268" s="790"/>
    </row>
    <row r="269" spans="1:256">
      <c r="A269" s="786"/>
      <c r="B269" s="1207" t="s">
        <v>596</v>
      </c>
      <c r="C269" s="1208"/>
      <c r="D269" s="1208"/>
      <c r="E269" s="1209"/>
      <c r="F269" s="791">
        <v>132.68199999999999</v>
      </c>
      <c r="G269" s="792">
        <v>157.73116000000002</v>
      </c>
      <c r="H269" s="793">
        <v>5.6660000000000004</v>
      </c>
      <c r="I269" s="707">
        <v>296.07916000000006</v>
      </c>
      <c r="J269" s="792">
        <v>130.73599999999999</v>
      </c>
      <c r="K269" s="792">
        <v>338.053</v>
      </c>
      <c r="L269" s="793">
        <v>13.891</v>
      </c>
      <c r="M269" s="707">
        <v>482.68</v>
      </c>
      <c r="AK269" s="790"/>
      <c r="AL269" s="790"/>
      <c r="AM269" s="790"/>
      <c r="AN269" s="790"/>
      <c r="AO269" s="790"/>
      <c r="AP269" s="790"/>
      <c r="AQ269" s="790"/>
      <c r="AR269" s="790"/>
      <c r="AS269" s="790"/>
      <c r="AT269" s="790"/>
      <c r="AU269" s="790"/>
      <c r="AV269" s="790"/>
      <c r="AW269" s="790"/>
      <c r="AX269" s="790"/>
      <c r="AY269" s="790"/>
      <c r="AZ269" s="790"/>
      <c r="BA269" s="790"/>
      <c r="BB269" s="790"/>
      <c r="BC269" s="790"/>
      <c r="BD269" s="790"/>
      <c r="BE269" s="790"/>
      <c r="BF269" s="790"/>
      <c r="BG269" s="790"/>
      <c r="BH269" s="790"/>
      <c r="BI269" s="790"/>
      <c r="BJ269" s="790"/>
      <c r="BK269" s="790"/>
      <c r="BL269" s="790"/>
      <c r="BM269" s="790"/>
      <c r="BN269" s="790"/>
      <c r="BO269" s="790"/>
      <c r="BP269" s="790"/>
      <c r="BQ269" s="790"/>
      <c r="BR269" s="790"/>
      <c r="BS269" s="790"/>
      <c r="BT269" s="790"/>
      <c r="BU269" s="790"/>
      <c r="BV269" s="790"/>
      <c r="BW269" s="790"/>
      <c r="BX269" s="790"/>
      <c r="BY269" s="790"/>
      <c r="BZ269" s="790"/>
      <c r="CA269" s="790"/>
      <c r="CB269" s="790"/>
      <c r="CC269" s="790"/>
      <c r="CD269" s="790"/>
      <c r="CE269" s="790"/>
      <c r="CF269" s="790"/>
      <c r="CG269" s="790"/>
      <c r="CH269" s="790"/>
      <c r="CI269" s="790"/>
      <c r="CJ269" s="790"/>
      <c r="CK269" s="790"/>
      <c r="CL269" s="790"/>
      <c r="CM269" s="790"/>
      <c r="CN269" s="790"/>
      <c r="CO269" s="790"/>
      <c r="CP269" s="790"/>
      <c r="CQ269" s="790"/>
      <c r="CR269" s="790"/>
      <c r="CS269" s="790"/>
      <c r="CT269" s="790"/>
      <c r="CU269" s="790"/>
      <c r="CV269" s="790"/>
      <c r="CW269" s="790"/>
      <c r="CX269" s="790"/>
      <c r="CY269" s="790"/>
      <c r="CZ269" s="790"/>
      <c r="DA269" s="790"/>
      <c r="DB269" s="790"/>
      <c r="DC269" s="790"/>
      <c r="DD269" s="790"/>
      <c r="DE269" s="790"/>
      <c r="DF269" s="790"/>
      <c r="DG269" s="790"/>
      <c r="DH269" s="790"/>
      <c r="DI269" s="790"/>
      <c r="DJ269" s="790"/>
      <c r="DK269" s="790"/>
      <c r="DL269" s="790"/>
      <c r="DM269" s="790"/>
      <c r="DN269" s="790"/>
      <c r="DO269" s="790"/>
      <c r="DP269" s="790"/>
      <c r="DQ269" s="790"/>
      <c r="DR269" s="790"/>
      <c r="DS269" s="790"/>
      <c r="DT269" s="790"/>
      <c r="DU269" s="790"/>
      <c r="DV269" s="790"/>
      <c r="DW269" s="790"/>
      <c r="DX269" s="790"/>
      <c r="DY269" s="790"/>
      <c r="DZ269" s="790"/>
      <c r="EA269" s="790"/>
      <c r="EB269" s="790"/>
      <c r="EC269" s="790"/>
      <c r="ED269" s="790"/>
      <c r="EE269" s="790"/>
      <c r="EF269" s="790"/>
      <c r="EG269" s="790"/>
      <c r="EH269" s="790"/>
      <c r="EI269" s="790"/>
      <c r="EJ269" s="790"/>
      <c r="EK269" s="790"/>
      <c r="EL269" s="790"/>
      <c r="EM269" s="790"/>
      <c r="EN269" s="790"/>
      <c r="EO269" s="790"/>
      <c r="EP269" s="790"/>
      <c r="EQ269" s="790"/>
      <c r="ER269" s="790"/>
      <c r="ES269" s="790"/>
      <c r="ET269" s="790"/>
      <c r="EU269" s="790"/>
      <c r="EV269" s="790"/>
      <c r="EW269" s="790"/>
      <c r="EX269" s="790"/>
      <c r="EY269" s="790"/>
      <c r="EZ269" s="790"/>
      <c r="FA269" s="790"/>
      <c r="FB269" s="790"/>
      <c r="FC269" s="790"/>
      <c r="FD269" s="790"/>
      <c r="FE269" s="790"/>
      <c r="FF269" s="790"/>
      <c r="FG269" s="790"/>
      <c r="FH269" s="790"/>
      <c r="FI269" s="790"/>
      <c r="FJ269" s="790"/>
      <c r="FK269" s="790"/>
      <c r="FL269" s="790"/>
      <c r="FM269" s="790"/>
      <c r="FN269" s="790"/>
      <c r="FO269" s="790"/>
      <c r="FP269" s="790"/>
      <c r="FQ269" s="790"/>
      <c r="FR269" s="790"/>
      <c r="FS269" s="790"/>
      <c r="FT269" s="790"/>
      <c r="FU269" s="790"/>
      <c r="FV269" s="790"/>
      <c r="FW269" s="790"/>
      <c r="FX269" s="790"/>
      <c r="FY269" s="790"/>
      <c r="FZ269" s="790"/>
      <c r="GA269" s="790"/>
      <c r="GB269" s="790"/>
      <c r="GC269" s="790"/>
      <c r="GD269" s="790"/>
      <c r="GE269" s="790"/>
      <c r="GF269" s="790"/>
      <c r="GG269" s="790"/>
      <c r="GH269" s="790"/>
      <c r="GI269" s="790"/>
      <c r="GJ269" s="790"/>
      <c r="GK269" s="790"/>
      <c r="GL269" s="790"/>
      <c r="GM269" s="790"/>
      <c r="GN269" s="790"/>
      <c r="GO269" s="790"/>
      <c r="GP269" s="790"/>
      <c r="GQ269" s="790"/>
      <c r="GR269" s="790"/>
      <c r="GS269" s="790"/>
      <c r="GT269" s="790"/>
      <c r="GU269" s="790"/>
      <c r="GV269" s="790"/>
      <c r="GW269" s="790"/>
      <c r="GX269" s="790"/>
      <c r="GY269" s="790"/>
      <c r="GZ269" s="790"/>
      <c r="HA269" s="790"/>
      <c r="HB269" s="790"/>
      <c r="HC269" s="790"/>
      <c r="HD269" s="790"/>
      <c r="HE269" s="790"/>
      <c r="HF269" s="790"/>
      <c r="HG269" s="790"/>
      <c r="HH269" s="790"/>
      <c r="HI269" s="790"/>
      <c r="HJ269" s="790"/>
      <c r="HK269" s="790"/>
      <c r="HL269" s="790"/>
      <c r="HM269" s="790"/>
      <c r="HN269" s="790"/>
      <c r="HO269" s="790"/>
      <c r="HP269" s="790"/>
      <c r="HQ269" s="790"/>
      <c r="HR269" s="790"/>
      <c r="HS269" s="790"/>
      <c r="HT269" s="790"/>
      <c r="HU269" s="790"/>
      <c r="HV269" s="790"/>
      <c r="HW269" s="790"/>
      <c r="HX269" s="790"/>
      <c r="HY269" s="790"/>
      <c r="HZ269" s="790"/>
      <c r="IA269" s="790"/>
      <c r="IB269" s="790"/>
      <c r="IC269" s="790"/>
      <c r="ID269" s="790"/>
      <c r="IE269" s="790"/>
      <c r="IF269" s="790"/>
      <c r="IG269" s="790"/>
      <c r="IH269" s="790"/>
      <c r="II269" s="790"/>
      <c r="IJ269" s="790"/>
      <c r="IK269" s="790"/>
      <c r="IL269" s="790"/>
      <c r="IM269" s="790"/>
      <c r="IN269" s="790"/>
      <c r="IO269" s="790"/>
      <c r="IP269" s="790"/>
      <c r="IQ269" s="790"/>
      <c r="IR269" s="790"/>
      <c r="IS269" s="790"/>
      <c r="IT269" s="790"/>
      <c r="IU269" s="790"/>
      <c r="IV269" s="790"/>
    </row>
    <row r="270" spans="1:256">
      <c r="A270" s="786"/>
      <c r="B270" s="1232" t="s">
        <v>597</v>
      </c>
      <c r="C270" s="1233"/>
      <c r="D270" s="1233"/>
      <c r="E270" s="1234"/>
      <c r="F270" s="791">
        <v>-3628.5909999999999</v>
      </c>
      <c r="G270" s="792">
        <v>-1686.12426</v>
      </c>
      <c r="H270" s="793">
        <v>-420.91399999999999</v>
      </c>
      <c r="I270" s="707">
        <v>-5735.6292599999997</v>
      </c>
      <c r="J270" s="792">
        <v>-3979.2240000000002</v>
      </c>
      <c r="K270" s="792">
        <v>-1719.1089999999999</v>
      </c>
      <c r="L270" s="793">
        <v>-678.79899999999998</v>
      </c>
      <c r="M270" s="707">
        <v>-6377.1319999999996</v>
      </c>
      <c r="AK270" s="790"/>
      <c r="AL270" s="790"/>
      <c r="AM270" s="790"/>
      <c r="AN270" s="790"/>
      <c r="AO270" s="790"/>
      <c r="AP270" s="790"/>
      <c r="AQ270" s="790"/>
      <c r="AR270" s="790"/>
      <c r="AS270" s="790"/>
      <c r="AT270" s="790"/>
      <c r="AU270" s="790"/>
      <c r="AV270" s="790"/>
      <c r="AW270" s="790"/>
      <c r="AX270" s="790"/>
      <c r="AY270" s="790"/>
      <c r="AZ270" s="790"/>
      <c r="BA270" s="790"/>
      <c r="BB270" s="790"/>
      <c r="BC270" s="790"/>
      <c r="BD270" s="790"/>
      <c r="BE270" s="790"/>
      <c r="BF270" s="790"/>
      <c r="BG270" s="790"/>
      <c r="BH270" s="790"/>
      <c r="BI270" s="790"/>
      <c r="BJ270" s="790"/>
      <c r="BK270" s="790"/>
      <c r="BL270" s="790"/>
      <c r="BM270" s="790"/>
      <c r="BN270" s="790"/>
      <c r="BO270" s="790"/>
      <c r="BP270" s="790"/>
      <c r="BQ270" s="790"/>
      <c r="BR270" s="790"/>
      <c r="BS270" s="790"/>
      <c r="BT270" s="790"/>
      <c r="BU270" s="790"/>
      <c r="BV270" s="790"/>
      <c r="BW270" s="790"/>
      <c r="BX270" s="790"/>
      <c r="BY270" s="790"/>
      <c r="BZ270" s="790"/>
      <c r="CA270" s="790"/>
      <c r="CB270" s="790"/>
      <c r="CC270" s="790"/>
      <c r="CD270" s="790"/>
      <c r="CE270" s="790"/>
      <c r="CF270" s="790"/>
      <c r="CG270" s="790"/>
      <c r="CH270" s="790"/>
      <c r="CI270" s="790"/>
      <c r="CJ270" s="790"/>
      <c r="CK270" s="790"/>
      <c r="CL270" s="790"/>
      <c r="CM270" s="790"/>
      <c r="CN270" s="790"/>
      <c r="CO270" s="790"/>
      <c r="CP270" s="790"/>
      <c r="CQ270" s="790"/>
      <c r="CR270" s="790"/>
      <c r="CS270" s="790"/>
      <c r="CT270" s="790"/>
      <c r="CU270" s="790"/>
      <c r="CV270" s="790"/>
      <c r="CW270" s="790"/>
      <c r="CX270" s="790"/>
      <c r="CY270" s="790"/>
      <c r="CZ270" s="790"/>
      <c r="DA270" s="790"/>
      <c r="DB270" s="790"/>
      <c r="DC270" s="790"/>
      <c r="DD270" s="790"/>
      <c r="DE270" s="790"/>
      <c r="DF270" s="790"/>
      <c r="DG270" s="790"/>
      <c r="DH270" s="790"/>
      <c r="DI270" s="790"/>
      <c r="DJ270" s="790"/>
      <c r="DK270" s="790"/>
      <c r="DL270" s="790"/>
      <c r="DM270" s="790"/>
      <c r="DN270" s="790"/>
      <c r="DO270" s="790"/>
      <c r="DP270" s="790"/>
      <c r="DQ270" s="790"/>
      <c r="DR270" s="790"/>
      <c r="DS270" s="790"/>
      <c r="DT270" s="790"/>
      <c r="DU270" s="790"/>
      <c r="DV270" s="790"/>
      <c r="DW270" s="790"/>
      <c r="DX270" s="790"/>
      <c r="DY270" s="790"/>
      <c r="DZ270" s="790"/>
      <c r="EA270" s="790"/>
      <c r="EB270" s="790"/>
      <c r="EC270" s="790"/>
      <c r="ED270" s="790"/>
      <c r="EE270" s="790"/>
      <c r="EF270" s="790"/>
      <c r="EG270" s="790"/>
      <c r="EH270" s="790"/>
      <c r="EI270" s="790"/>
      <c r="EJ270" s="790"/>
      <c r="EK270" s="790"/>
      <c r="EL270" s="790"/>
      <c r="EM270" s="790"/>
      <c r="EN270" s="790"/>
      <c r="EO270" s="790"/>
      <c r="EP270" s="790"/>
      <c r="EQ270" s="790"/>
      <c r="ER270" s="790"/>
      <c r="ES270" s="790"/>
      <c r="ET270" s="790"/>
      <c r="EU270" s="790"/>
      <c r="EV270" s="790"/>
      <c r="EW270" s="790"/>
      <c r="EX270" s="790"/>
      <c r="EY270" s="790"/>
      <c r="EZ270" s="790"/>
      <c r="FA270" s="790"/>
      <c r="FB270" s="790"/>
      <c r="FC270" s="790"/>
      <c r="FD270" s="790"/>
      <c r="FE270" s="790"/>
      <c r="FF270" s="790"/>
      <c r="FG270" s="790"/>
      <c r="FH270" s="790"/>
      <c r="FI270" s="790"/>
      <c r="FJ270" s="790"/>
      <c r="FK270" s="790"/>
      <c r="FL270" s="790"/>
      <c r="FM270" s="790"/>
      <c r="FN270" s="790"/>
      <c r="FO270" s="790"/>
      <c r="FP270" s="790"/>
      <c r="FQ270" s="790"/>
      <c r="FR270" s="790"/>
      <c r="FS270" s="790"/>
      <c r="FT270" s="790"/>
      <c r="FU270" s="790"/>
      <c r="FV270" s="790"/>
      <c r="FW270" s="790"/>
      <c r="FX270" s="790"/>
      <c r="FY270" s="790"/>
      <c r="FZ270" s="790"/>
      <c r="GA270" s="790"/>
      <c r="GB270" s="790"/>
      <c r="GC270" s="790"/>
      <c r="GD270" s="790"/>
      <c r="GE270" s="790"/>
      <c r="GF270" s="790"/>
      <c r="GG270" s="790"/>
      <c r="GH270" s="790"/>
      <c r="GI270" s="790"/>
      <c r="GJ270" s="790"/>
      <c r="GK270" s="790"/>
      <c r="GL270" s="790"/>
      <c r="GM270" s="790"/>
      <c r="GN270" s="790"/>
      <c r="GO270" s="790"/>
      <c r="GP270" s="790"/>
      <c r="GQ270" s="790"/>
      <c r="GR270" s="790"/>
      <c r="GS270" s="790"/>
      <c r="GT270" s="790"/>
      <c r="GU270" s="790"/>
      <c r="GV270" s="790"/>
      <c r="GW270" s="790"/>
      <c r="GX270" s="790"/>
      <c r="GY270" s="790"/>
      <c r="GZ270" s="790"/>
      <c r="HA270" s="790"/>
      <c r="HB270" s="790"/>
      <c r="HC270" s="790"/>
      <c r="HD270" s="790"/>
      <c r="HE270" s="790"/>
      <c r="HF270" s="790"/>
      <c r="HG270" s="790"/>
      <c r="HH270" s="790"/>
      <c r="HI270" s="790"/>
      <c r="HJ270" s="790"/>
      <c r="HK270" s="790"/>
      <c r="HL270" s="790"/>
      <c r="HM270" s="790"/>
      <c r="HN270" s="790"/>
      <c r="HO270" s="790"/>
      <c r="HP270" s="790"/>
      <c r="HQ270" s="790"/>
      <c r="HR270" s="790"/>
      <c r="HS270" s="790"/>
      <c r="HT270" s="790"/>
      <c r="HU270" s="790"/>
      <c r="HV270" s="790"/>
      <c r="HW270" s="790"/>
      <c r="HX270" s="790"/>
      <c r="HY270" s="790"/>
      <c r="HZ270" s="790"/>
      <c r="IA270" s="790"/>
      <c r="IB270" s="790"/>
      <c r="IC270" s="790"/>
      <c r="ID270" s="790"/>
      <c r="IE270" s="790"/>
      <c r="IF270" s="790"/>
      <c r="IG270" s="790"/>
      <c r="IH270" s="790"/>
      <c r="II270" s="790"/>
      <c r="IJ270" s="790"/>
      <c r="IK270" s="790"/>
      <c r="IL270" s="790"/>
      <c r="IM270" s="790"/>
      <c r="IN270" s="790"/>
      <c r="IO270" s="790"/>
      <c r="IP270" s="790"/>
      <c r="IQ270" s="790"/>
      <c r="IR270" s="790"/>
      <c r="IS270" s="790"/>
      <c r="IT270" s="790"/>
      <c r="IU270" s="790"/>
      <c r="IV270" s="790"/>
    </row>
    <row r="271" spans="1:256" ht="13.5" thickBot="1">
      <c r="A271" s="786"/>
      <c r="B271" s="1235" t="s">
        <v>598</v>
      </c>
      <c r="C271" s="1236"/>
      <c r="D271" s="1236"/>
      <c r="E271" s="1237"/>
      <c r="F271" s="794">
        <v>-9.9610000000000003</v>
      </c>
      <c r="G271" s="795">
        <v>0</v>
      </c>
      <c r="H271" s="795">
        <v>0</v>
      </c>
      <c r="I271" s="713">
        <v>-9.9610000000000003</v>
      </c>
      <c r="J271" s="795">
        <v>-9.9610000000000003</v>
      </c>
      <c r="K271" s="795">
        <v>0</v>
      </c>
      <c r="L271" s="795">
        <v>0</v>
      </c>
      <c r="M271" s="713">
        <v>-9.9610000000000003</v>
      </c>
      <c r="AK271" s="790"/>
      <c r="AL271" s="790"/>
      <c r="AM271" s="790"/>
      <c r="AN271" s="790"/>
      <c r="AO271" s="790"/>
      <c r="AP271" s="790"/>
      <c r="AQ271" s="790"/>
      <c r="AR271" s="790"/>
      <c r="AS271" s="790"/>
      <c r="AT271" s="790"/>
      <c r="AU271" s="790"/>
      <c r="AV271" s="790"/>
      <c r="AW271" s="790"/>
      <c r="AX271" s="790"/>
      <c r="AY271" s="790"/>
      <c r="AZ271" s="790"/>
      <c r="BA271" s="790"/>
      <c r="BB271" s="790"/>
      <c r="BC271" s="790"/>
      <c r="BD271" s="790"/>
      <c r="BE271" s="790"/>
      <c r="BF271" s="790"/>
      <c r="BG271" s="790"/>
      <c r="BH271" s="790"/>
      <c r="BI271" s="790"/>
      <c r="BJ271" s="790"/>
      <c r="BK271" s="790"/>
      <c r="BL271" s="790"/>
      <c r="BM271" s="790"/>
      <c r="BN271" s="790"/>
      <c r="BO271" s="790"/>
      <c r="BP271" s="790"/>
      <c r="BQ271" s="790"/>
      <c r="BR271" s="790"/>
      <c r="BS271" s="790"/>
      <c r="BT271" s="790"/>
      <c r="BU271" s="790"/>
      <c r="BV271" s="790"/>
      <c r="BW271" s="790"/>
      <c r="BX271" s="790"/>
      <c r="BY271" s="790"/>
      <c r="BZ271" s="790"/>
      <c r="CA271" s="790"/>
      <c r="CB271" s="790"/>
      <c r="CC271" s="790"/>
      <c r="CD271" s="790"/>
      <c r="CE271" s="790"/>
      <c r="CF271" s="790"/>
      <c r="CG271" s="790"/>
      <c r="CH271" s="790"/>
      <c r="CI271" s="790"/>
      <c r="CJ271" s="790"/>
      <c r="CK271" s="790"/>
      <c r="CL271" s="790"/>
      <c r="CM271" s="790"/>
      <c r="CN271" s="790"/>
      <c r="CO271" s="790"/>
      <c r="CP271" s="790"/>
      <c r="CQ271" s="790"/>
      <c r="CR271" s="790"/>
      <c r="CS271" s="790"/>
      <c r="CT271" s="790"/>
      <c r="CU271" s="790"/>
      <c r="CV271" s="790"/>
      <c r="CW271" s="790"/>
      <c r="CX271" s="790"/>
      <c r="CY271" s="790"/>
      <c r="CZ271" s="790"/>
      <c r="DA271" s="790"/>
      <c r="DB271" s="790"/>
      <c r="DC271" s="790"/>
      <c r="DD271" s="790"/>
      <c r="DE271" s="790"/>
      <c r="DF271" s="790"/>
      <c r="DG271" s="790"/>
      <c r="DH271" s="790"/>
      <c r="DI271" s="790"/>
      <c r="DJ271" s="790"/>
      <c r="DK271" s="790"/>
      <c r="DL271" s="790"/>
      <c r="DM271" s="790"/>
      <c r="DN271" s="790"/>
      <c r="DO271" s="790"/>
      <c r="DP271" s="790"/>
      <c r="DQ271" s="790"/>
      <c r="DR271" s="790"/>
      <c r="DS271" s="790"/>
      <c r="DT271" s="790"/>
      <c r="DU271" s="790"/>
      <c r="DV271" s="790"/>
      <c r="DW271" s="790"/>
      <c r="DX271" s="790"/>
      <c r="DY271" s="790"/>
      <c r="DZ271" s="790"/>
      <c r="EA271" s="790"/>
      <c r="EB271" s="790"/>
      <c r="EC271" s="790"/>
      <c r="ED271" s="790"/>
      <c r="EE271" s="790"/>
      <c r="EF271" s="790"/>
      <c r="EG271" s="790"/>
      <c r="EH271" s="790"/>
      <c r="EI271" s="790"/>
      <c r="EJ271" s="790"/>
      <c r="EK271" s="790"/>
      <c r="EL271" s="790"/>
      <c r="EM271" s="790"/>
      <c r="EN271" s="790"/>
      <c r="EO271" s="790"/>
      <c r="EP271" s="790"/>
      <c r="EQ271" s="790"/>
      <c r="ER271" s="790"/>
      <c r="ES271" s="790"/>
      <c r="ET271" s="790"/>
      <c r="EU271" s="790"/>
      <c r="EV271" s="790"/>
      <c r="EW271" s="790"/>
      <c r="EX271" s="790"/>
      <c r="EY271" s="790"/>
      <c r="EZ271" s="790"/>
      <c r="FA271" s="790"/>
      <c r="FB271" s="790"/>
      <c r="FC271" s="790"/>
      <c r="FD271" s="790"/>
      <c r="FE271" s="790"/>
      <c r="FF271" s="790"/>
      <c r="FG271" s="790"/>
      <c r="FH271" s="790"/>
      <c r="FI271" s="790"/>
      <c r="FJ271" s="790"/>
      <c r="FK271" s="790"/>
      <c r="FL271" s="790"/>
      <c r="FM271" s="790"/>
      <c r="FN271" s="790"/>
      <c r="FO271" s="790"/>
      <c r="FP271" s="790"/>
      <c r="FQ271" s="790"/>
      <c r="FR271" s="790"/>
      <c r="FS271" s="790"/>
      <c r="FT271" s="790"/>
      <c r="FU271" s="790"/>
      <c r="FV271" s="790"/>
      <c r="FW271" s="790"/>
      <c r="FX271" s="790"/>
      <c r="FY271" s="790"/>
      <c r="FZ271" s="790"/>
      <c r="GA271" s="790"/>
      <c r="GB271" s="790"/>
      <c r="GC271" s="790"/>
      <c r="GD271" s="790"/>
      <c r="GE271" s="790"/>
      <c r="GF271" s="790"/>
      <c r="GG271" s="790"/>
      <c r="GH271" s="790"/>
      <c r="GI271" s="790"/>
      <c r="GJ271" s="790"/>
      <c r="GK271" s="790"/>
      <c r="GL271" s="790"/>
      <c r="GM271" s="790"/>
      <c r="GN271" s="790"/>
      <c r="GO271" s="790"/>
      <c r="GP271" s="790"/>
      <c r="GQ271" s="790"/>
      <c r="GR271" s="790"/>
      <c r="GS271" s="790"/>
      <c r="GT271" s="790"/>
      <c r="GU271" s="790"/>
      <c r="GV271" s="790"/>
      <c r="GW271" s="790"/>
      <c r="GX271" s="790"/>
      <c r="GY271" s="790"/>
      <c r="GZ271" s="790"/>
      <c r="HA271" s="790"/>
      <c r="HB271" s="790"/>
      <c r="HC271" s="790"/>
      <c r="HD271" s="790"/>
      <c r="HE271" s="790"/>
      <c r="HF271" s="790"/>
      <c r="HG271" s="790"/>
      <c r="HH271" s="790"/>
      <c r="HI271" s="790"/>
      <c r="HJ271" s="790"/>
      <c r="HK271" s="790"/>
      <c r="HL271" s="790"/>
      <c r="HM271" s="790"/>
      <c r="HN271" s="790"/>
      <c r="HO271" s="790"/>
      <c r="HP271" s="790"/>
      <c r="HQ271" s="790"/>
      <c r="HR271" s="790"/>
      <c r="HS271" s="790"/>
      <c r="HT271" s="790"/>
      <c r="HU271" s="790"/>
      <c r="HV271" s="790"/>
      <c r="HW271" s="790"/>
      <c r="HX271" s="790"/>
      <c r="HY271" s="790"/>
      <c r="HZ271" s="790"/>
      <c r="IA271" s="790"/>
      <c r="IB271" s="790"/>
      <c r="IC271" s="790"/>
      <c r="ID271" s="790"/>
      <c r="IE271" s="790"/>
      <c r="IF271" s="790"/>
      <c r="IG271" s="790"/>
      <c r="IH271" s="790"/>
      <c r="II271" s="790"/>
      <c r="IJ271" s="790"/>
      <c r="IK271" s="790"/>
      <c r="IL271" s="790"/>
      <c r="IM271" s="790"/>
      <c r="IN271" s="790"/>
      <c r="IO271" s="790"/>
      <c r="IP271" s="790"/>
      <c r="IQ271" s="790"/>
      <c r="IR271" s="790"/>
      <c r="IS271" s="790"/>
      <c r="IT271" s="790"/>
      <c r="IU271" s="790"/>
      <c r="IV271" s="790"/>
    </row>
    <row r="272" spans="1:256" ht="13.5" thickBot="1">
      <c r="A272" s="759"/>
      <c r="B272" s="1238" t="s">
        <v>599</v>
      </c>
      <c r="C272" s="1239"/>
      <c r="D272" s="1239"/>
      <c r="E272" s="1240"/>
      <c r="F272" s="760">
        <v>18.719000000000001</v>
      </c>
      <c r="G272" s="761">
        <v>0</v>
      </c>
      <c r="H272" s="762">
        <v>57.607999999999997</v>
      </c>
      <c r="I272" s="731">
        <v>76.326999999999998</v>
      </c>
      <c r="J272" s="761">
        <v>18.719000000000001</v>
      </c>
      <c r="K272" s="761">
        <v>0</v>
      </c>
      <c r="L272" s="762">
        <v>57.607999999999997</v>
      </c>
      <c r="M272" s="731">
        <v>76.326999999999998</v>
      </c>
      <c r="N272" s="667"/>
      <c r="O272" s="667"/>
      <c r="P272" s="667"/>
      <c r="Q272" s="667"/>
      <c r="R272" s="667"/>
      <c r="S272" s="667"/>
      <c r="T272" s="667"/>
      <c r="U272" s="667"/>
      <c r="V272" s="667"/>
      <c r="W272" s="667"/>
      <c r="X272" s="667"/>
      <c r="Y272" s="667"/>
      <c r="Z272" s="667"/>
      <c r="AA272" s="667"/>
      <c r="AB272" s="667"/>
      <c r="AC272" s="667"/>
      <c r="AD272" s="667"/>
      <c r="AE272" s="667"/>
      <c r="AF272" s="667"/>
      <c r="AG272" s="667"/>
      <c r="AH272" s="667"/>
      <c r="AI272" s="667"/>
      <c r="AJ272" s="667"/>
      <c r="AK272" s="785"/>
      <c r="AL272" s="785"/>
      <c r="AM272" s="785"/>
      <c r="AN272" s="785"/>
      <c r="AO272" s="785"/>
      <c r="AP272" s="785"/>
      <c r="AQ272" s="785"/>
      <c r="AR272" s="785"/>
      <c r="AS272" s="785"/>
      <c r="AT272" s="785"/>
      <c r="AU272" s="785"/>
      <c r="AV272" s="785"/>
      <c r="AW272" s="785"/>
      <c r="AX272" s="785"/>
      <c r="AY272" s="785"/>
      <c r="AZ272" s="785"/>
      <c r="BA272" s="785"/>
      <c r="BB272" s="785"/>
      <c r="BC272" s="785"/>
      <c r="BD272" s="785"/>
      <c r="BE272" s="785"/>
      <c r="BF272" s="785"/>
      <c r="BG272" s="785"/>
      <c r="BH272" s="785"/>
      <c r="BI272" s="785"/>
      <c r="BJ272" s="785"/>
      <c r="BK272" s="785"/>
      <c r="BL272" s="785"/>
      <c r="BM272" s="785"/>
      <c r="BN272" s="785"/>
      <c r="BO272" s="785"/>
      <c r="BP272" s="785"/>
      <c r="BQ272" s="785"/>
      <c r="BR272" s="785"/>
      <c r="BS272" s="785"/>
      <c r="BT272" s="785"/>
      <c r="BU272" s="785"/>
      <c r="BV272" s="785"/>
      <c r="BW272" s="785"/>
      <c r="BX272" s="785"/>
      <c r="BY272" s="785"/>
      <c r="BZ272" s="785"/>
      <c r="CA272" s="785"/>
      <c r="CB272" s="785"/>
      <c r="CC272" s="785"/>
      <c r="CD272" s="785"/>
      <c r="CE272" s="785"/>
      <c r="CF272" s="785"/>
      <c r="CG272" s="785"/>
      <c r="CH272" s="785"/>
      <c r="CI272" s="785"/>
      <c r="CJ272" s="785"/>
      <c r="CK272" s="785"/>
      <c r="CL272" s="785"/>
      <c r="CM272" s="785"/>
      <c r="CN272" s="785"/>
      <c r="CO272" s="785"/>
      <c r="CP272" s="785"/>
      <c r="CQ272" s="785"/>
      <c r="CR272" s="785"/>
      <c r="CS272" s="785"/>
      <c r="CT272" s="785"/>
      <c r="CU272" s="785"/>
      <c r="CV272" s="785"/>
      <c r="CW272" s="785"/>
      <c r="CX272" s="785"/>
      <c r="CY272" s="785"/>
      <c r="CZ272" s="785"/>
      <c r="DA272" s="785"/>
      <c r="DB272" s="785"/>
      <c r="DC272" s="785"/>
      <c r="DD272" s="785"/>
      <c r="DE272" s="785"/>
      <c r="DF272" s="785"/>
      <c r="DG272" s="785"/>
      <c r="DH272" s="785"/>
      <c r="DI272" s="785"/>
      <c r="DJ272" s="785"/>
      <c r="DK272" s="785"/>
      <c r="DL272" s="785"/>
      <c r="DM272" s="785"/>
      <c r="DN272" s="785"/>
      <c r="DO272" s="785"/>
      <c r="DP272" s="785"/>
      <c r="DQ272" s="785"/>
      <c r="DR272" s="785"/>
      <c r="DS272" s="785"/>
      <c r="DT272" s="785"/>
      <c r="DU272" s="785"/>
      <c r="DV272" s="785"/>
      <c r="DW272" s="785"/>
      <c r="DX272" s="785"/>
      <c r="DY272" s="785"/>
      <c r="DZ272" s="785"/>
      <c r="EA272" s="785"/>
      <c r="EB272" s="785"/>
      <c r="EC272" s="785"/>
      <c r="ED272" s="785"/>
      <c r="EE272" s="785"/>
      <c r="EF272" s="785"/>
      <c r="EG272" s="785"/>
      <c r="EH272" s="785"/>
      <c r="EI272" s="785"/>
      <c r="EJ272" s="785"/>
      <c r="EK272" s="785"/>
      <c r="EL272" s="785"/>
      <c r="EM272" s="785"/>
      <c r="EN272" s="785"/>
      <c r="EO272" s="785"/>
      <c r="EP272" s="785"/>
      <c r="EQ272" s="785"/>
      <c r="ER272" s="785"/>
      <c r="ES272" s="785"/>
      <c r="ET272" s="785"/>
      <c r="EU272" s="785"/>
      <c r="EV272" s="785"/>
      <c r="EW272" s="785"/>
      <c r="EX272" s="785"/>
      <c r="EY272" s="785"/>
      <c r="EZ272" s="785"/>
      <c r="FA272" s="785"/>
      <c r="FB272" s="785"/>
      <c r="FC272" s="785"/>
      <c r="FD272" s="785"/>
      <c r="FE272" s="785"/>
      <c r="FF272" s="785"/>
      <c r="FG272" s="785"/>
      <c r="FH272" s="785"/>
      <c r="FI272" s="785"/>
      <c r="FJ272" s="785"/>
      <c r="FK272" s="785"/>
      <c r="FL272" s="785"/>
      <c r="FM272" s="785"/>
      <c r="FN272" s="785"/>
      <c r="FO272" s="785"/>
      <c r="FP272" s="785"/>
      <c r="FQ272" s="785"/>
      <c r="FR272" s="785"/>
      <c r="FS272" s="785"/>
      <c r="FT272" s="785"/>
      <c r="FU272" s="785"/>
      <c r="FV272" s="785"/>
      <c r="FW272" s="785"/>
      <c r="FX272" s="785"/>
      <c r="FY272" s="785"/>
      <c r="FZ272" s="785"/>
      <c r="GA272" s="785"/>
      <c r="GB272" s="785"/>
      <c r="GC272" s="785"/>
      <c r="GD272" s="785"/>
      <c r="GE272" s="785"/>
      <c r="GF272" s="785"/>
      <c r="GG272" s="785"/>
      <c r="GH272" s="785"/>
      <c r="GI272" s="785"/>
      <c r="GJ272" s="785"/>
      <c r="GK272" s="785"/>
      <c r="GL272" s="785"/>
      <c r="GM272" s="785"/>
      <c r="GN272" s="785"/>
      <c r="GO272" s="785"/>
      <c r="GP272" s="785"/>
      <c r="GQ272" s="785"/>
      <c r="GR272" s="785"/>
      <c r="GS272" s="785"/>
      <c r="GT272" s="785"/>
      <c r="GU272" s="785"/>
      <c r="GV272" s="785"/>
      <c r="GW272" s="785"/>
      <c r="GX272" s="785"/>
      <c r="GY272" s="785"/>
      <c r="GZ272" s="785"/>
      <c r="HA272" s="785"/>
      <c r="HB272" s="785"/>
      <c r="HC272" s="785"/>
      <c r="HD272" s="785"/>
      <c r="HE272" s="785"/>
      <c r="HF272" s="785"/>
      <c r="HG272" s="785"/>
      <c r="HH272" s="785"/>
      <c r="HI272" s="785"/>
      <c r="HJ272" s="785"/>
      <c r="HK272" s="785"/>
      <c r="HL272" s="785"/>
      <c r="HM272" s="785"/>
      <c r="HN272" s="785"/>
      <c r="HO272" s="785"/>
      <c r="HP272" s="785"/>
      <c r="HQ272" s="785"/>
      <c r="HR272" s="785"/>
      <c r="HS272" s="785"/>
      <c r="HT272" s="785"/>
      <c r="HU272" s="785"/>
      <c r="HV272" s="785"/>
      <c r="HW272" s="785"/>
      <c r="HX272" s="785"/>
      <c r="HY272" s="785"/>
      <c r="HZ272" s="785"/>
      <c r="IA272" s="785"/>
      <c r="IB272" s="785"/>
      <c r="IC272" s="785"/>
      <c r="ID272" s="785"/>
      <c r="IE272" s="785"/>
      <c r="IF272" s="785"/>
      <c r="IG272" s="785"/>
      <c r="IH272" s="785"/>
      <c r="II272" s="785"/>
      <c r="IJ272" s="785"/>
      <c r="IK272" s="785"/>
      <c r="IL272" s="785"/>
      <c r="IM272" s="785"/>
      <c r="IN272" s="785"/>
      <c r="IO272" s="785"/>
      <c r="IP272" s="785"/>
      <c r="IQ272" s="785"/>
      <c r="IR272" s="785"/>
      <c r="IS272" s="785"/>
      <c r="IT272" s="785"/>
      <c r="IU272" s="785"/>
      <c r="IV272" s="785"/>
    </row>
    <row r="273" spans="1:256" ht="12.75" customHeight="1" thickBot="1">
      <c r="A273" s="786"/>
      <c r="B273" s="1220" t="s">
        <v>600</v>
      </c>
      <c r="C273" s="1221"/>
      <c r="D273" s="1221"/>
      <c r="E273" s="1222"/>
      <c r="F273" s="787">
        <v>18.719000000000001</v>
      </c>
      <c r="G273" s="788">
        <v>0</v>
      </c>
      <c r="H273" s="789">
        <v>57.607999999999997</v>
      </c>
      <c r="I273" s="714">
        <v>76.326999999999998</v>
      </c>
      <c r="J273" s="788">
        <v>18.719000000000001</v>
      </c>
      <c r="K273" s="788">
        <v>0</v>
      </c>
      <c r="L273" s="789">
        <v>57.607999999999997</v>
      </c>
      <c r="M273" s="714">
        <v>76.326999999999998</v>
      </c>
      <c r="AK273" s="790"/>
      <c r="AL273" s="790"/>
      <c r="AM273" s="790"/>
      <c r="AN273" s="790"/>
      <c r="AO273" s="790"/>
      <c r="AP273" s="790"/>
      <c r="AQ273" s="790"/>
      <c r="AR273" s="790"/>
      <c r="AS273" s="790"/>
      <c r="AT273" s="790"/>
      <c r="AU273" s="790"/>
      <c r="AV273" s="790"/>
      <c r="AW273" s="790"/>
      <c r="AX273" s="790"/>
      <c r="AY273" s="790"/>
      <c r="AZ273" s="790"/>
      <c r="BA273" s="790"/>
      <c r="BB273" s="790"/>
      <c r="BC273" s="790"/>
      <c r="BD273" s="790"/>
      <c r="BE273" s="790"/>
      <c r="BF273" s="790"/>
      <c r="BG273" s="790"/>
      <c r="BH273" s="790"/>
      <c r="BI273" s="790"/>
      <c r="BJ273" s="790"/>
      <c r="BK273" s="790"/>
      <c r="BL273" s="790"/>
      <c r="BM273" s="790"/>
      <c r="BN273" s="790"/>
      <c r="BO273" s="790"/>
      <c r="BP273" s="790"/>
      <c r="BQ273" s="790"/>
      <c r="BR273" s="790"/>
      <c r="BS273" s="790"/>
      <c r="BT273" s="790"/>
      <c r="BU273" s="790"/>
      <c r="BV273" s="790"/>
      <c r="BW273" s="790"/>
      <c r="BX273" s="790"/>
      <c r="BY273" s="790"/>
      <c r="BZ273" s="790"/>
      <c r="CA273" s="790"/>
      <c r="CB273" s="790"/>
      <c r="CC273" s="790"/>
      <c r="CD273" s="790"/>
      <c r="CE273" s="790"/>
      <c r="CF273" s="790"/>
      <c r="CG273" s="790"/>
      <c r="CH273" s="790"/>
      <c r="CI273" s="790"/>
      <c r="CJ273" s="790"/>
      <c r="CK273" s="790"/>
      <c r="CL273" s="790"/>
      <c r="CM273" s="790"/>
      <c r="CN273" s="790"/>
      <c r="CO273" s="790"/>
      <c r="CP273" s="790"/>
      <c r="CQ273" s="790"/>
      <c r="CR273" s="790"/>
      <c r="CS273" s="790"/>
      <c r="CT273" s="790"/>
      <c r="CU273" s="790"/>
      <c r="CV273" s="790"/>
      <c r="CW273" s="790"/>
      <c r="CX273" s="790"/>
      <c r="CY273" s="790"/>
      <c r="CZ273" s="790"/>
      <c r="DA273" s="790"/>
      <c r="DB273" s="790"/>
      <c r="DC273" s="790"/>
      <c r="DD273" s="790"/>
      <c r="DE273" s="790"/>
      <c r="DF273" s="790"/>
      <c r="DG273" s="790"/>
      <c r="DH273" s="790"/>
      <c r="DI273" s="790"/>
      <c r="DJ273" s="790"/>
      <c r="DK273" s="790"/>
      <c r="DL273" s="790"/>
      <c r="DM273" s="790"/>
      <c r="DN273" s="790"/>
      <c r="DO273" s="790"/>
      <c r="DP273" s="790"/>
      <c r="DQ273" s="790"/>
      <c r="DR273" s="790"/>
      <c r="DS273" s="790"/>
      <c r="DT273" s="790"/>
      <c r="DU273" s="790"/>
      <c r="DV273" s="790"/>
      <c r="DW273" s="790"/>
      <c r="DX273" s="790"/>
      <c r="DY273" s="790"/>
      <c r="DZ273" s="790"/>
      <c r="EA273" s="790"/>
      <c r="EB273" s="790"/>
      <c r="EC273" s="790"/>
      <c r="ED273" s="790"/>
      <c r="EE273" s="790"/>
      <c r="EF273" s="790"/>
      <c r="EG273" s="790"/>
      <c r="EH273" s="790"/>
      <c r="EI273" s="790"/>
      <c r="EJ273" s="790"/>
      <c r="EK273" s="790"/>
      <c r="EL273" s="790"/>
      <c r="EM273" s="790"/>
      <c r="EN273" s="790"/>
      <c r="EO273" s="790"/>
      <c r="EP273" s="790"/>
      <c r="EQ273" s="790"/>
      <c r="ER273" s="790"/>
      <c r="ES273" s="790"/>
      <c r="ET273" s="790"/>
      <c r="EU273" s="790"/>
      <c r="EV273" s="790"/>
      <c r="EW273" s="790"/>
      <c r="EX273" s="790"/>
      <c r="EY273" s="790"/>
      <c r="EZ273" s="790"/>
      <c r="FA273" s="790"/>
      <c r="FB273" s="790"/>
      <c r="FC273" s="790"/>
      <c r="FD273" s="790"/>
      <c r="FE273" s="790"/>
      <c r="FF273" s="790"/>
      <c r="FG273" s="790"/>
      <c r="FH273" s="790"/>
      <c r="FI273" s="790"/>
      <c r="FJ273" s="790"/>
      <c r="FK273" s="790"/>
      <c r="FL273" s="790"/>
      <c r="FM273" s="790"/>
      <c r="FN273" s="790"/>
      <c r="FO273" s="790"/>
      <c r="FP273" s="790"/>
      <c r="FQ273" s="790"/>
      <c r="FR273" s="790"/>
      <c r="FS273" s="790"/>
      <c r="FT273" s="790"/>
      <c r="FU273" s="790"/>
      <c r="FV273" s="790"/>
      <c r="FW273" s="790"/>
      <c r="FX273" s="790"/>
      <c r="FY273" s="790"/>
      <c r="FZ273" s="790"/>
      <c r="GA273" s="790"/>
      <c r="GB273" s="790"/>
      <c r="GC273" s="790"/>
      <c r="GD273" s="790"/>
      <c r="GE273" s="790"/>
      <c r="GF273" s="790"/>
      <c r="GG273" s="790"/>
      <c r="GH273" s="790"/>
      <c r="GI273" s="790"/>
      <c r="GJ273" s="790"/>
      <c r="GK273" s="790"/>
      <c r="GL273" s="790"/>
      <c r="GM273" s="790"/>
      <c r="GN273" s="790"/>
      <c r="GO273" s="790"/>
      <c r="GP273" s="790"/>
      <c r="GQ273" s="790"/>
      <c r="GR273" s="790"/>
      <c r="GS273" s="790"/>
      <c r="GT273" s="790"/>
      <c r="GU273" s="790"/>
      <c r="GV273" s="790"/>
      <c r="GW273" s="790"/>
      <c r="GX273" s="790"/>
      <c r="GY273" s="790"/>
      <c r="GZ273" s="790"/>
      <c r="HA273" s="790"/>
      <c r="HB273" s="790"/>
      <c r="HC273" s="790"/>
      <c r="HD273" s="790"/>
      <c r="HE273" s="790"/>
      <c r="HF273" s="790"/>
      <c r="HG273" s="790"/>
      <c r="HH273" s="790"/>
      <c r="HI273" s="790"/>
      <c r="HJ273" s="790"/>
      <c r="HK273" s="790"/>
      <c r="HL273" s="790"/>
      <c r="HM273" s="790"/>
      <c r="HN273" s="790"/>
      <c r="HO273" s="790"/>
      <c r="HP273" s="790"/>
      <c r="HQ273" s="790"/>
      <c r="HR273" s="790"/>
      <c r="HS273" s="790"/>
      <c r="HT273" s="790"/>
      <c r="HU273" s="790"/>
      <c r="HV273" s="790"/>
      <c r="HW273" s="790"/>
      <c r="HX273" s="790"/>
      <c r="HY273" s="790"/>
      <c r="HZ273" s="790"/>
      <c r="IA273" s="790"/>
      <c r="IB273" s="790"/>
      <c r="IC273" s="790"/>
      <c r="ID273" s="790"/>
      <c r="IE273" s="790"/>
      <c r="IF273" s="790"/>
      <c r="IG273" s="790"/>
      <c r="IH273" s="790"/>
      <c r="II273" s="790"/>
      <c r="IJ273" s="790"/>
      <c r="IK273" s="790"/>
      <c r="IL273" s="790"/>
      <c r="IM273" s="790"/>
      <c r="IN273" s="790"/>
      <c r="IO273" s="790"/>
      <c r="IP273" s="790"/>
      <c r="IQ273" s="790"/>
      <c r="IR273" s="790"/>
      <c r="IS273" s="790"/>
      <c r="IT273" s="790"/>
      <c r="IU273" s="790"/>
      <c r="IV273" s="790"/>
    </row>
    <row r="274" spans="1:256" ht="13.5" hidden="1" thickBot="1">
      <c r="A274" s="786"/>
      <c r="B274" s="1223" t="s">
        <v>601</v>
      </c>
      <c r="C274" s="1224"/>
      <c r="D274" s="1224"/>
      <c r="E274" s="1225"/>
      <c r="F274" s="796">
        <v>0</v>
      </c>
      <c r="G274" s="797">
        <v>0</v>
      </c>
      <c r="H274" s="798">
        <v>0</v>
      </c>
      <c r="I274" s="696">
        <v>0</v>
      </c>
      <c r="J274" s="796">
        <v>0</v>
      </c>
      <c r="K274" s="797">
        <v>0</v>
      </c>
      <c r="L274" s="798">
        <v>0</v>
      </c>
      <c r="M274" s="696">
        <v>0</v>
      </c>
      <c r="AK274" s="790"/>
      <c r="AL274" s="790"/>
      <c r="AM274" s="790"/>
      <c r="AN274" s="790"/>
      <c r="AO274" s="790"/>
      <c r="AP274" s="790"/>
      <c r="AQ274" s="790"/>
      <c r="AR274" s="790"/>
      <c r="AS274" s="790"/>
      <c r="AT274" s="790"/>
      <c r="AU274" s="790"/>
      <c r="AV274" s="790"/>
      <c r="AW274" s="790"/>
      <c r="AX274" s="790"/>
      <c r="AY274" s="790"/>
      <c r="AZ274" s="790"/>
      <c r="BA274" s="790"/>
      <c r="BB274" s="790"/>
      <c r="BC274" s="790"/>
      <c r="BD274" s="790"/>
      <c r="BE274" s="790"/>
      <c r="BF274" s="790"/>
      <c r="BG274" s="790"/>
      <c r="BH274" s="790"/>
      <c r="BI274" s="790"/>
      <c r="BJ274" s="790"/>
      <c r="BK274" s="790"/>
      <c r="BL274" s="790"/>
      <c r="BM274" s="790"/>
      <c r="BN274" s="790"/>
      <c r="BO274" s="790"/>
      <c r="BP274" s="790"/>
      <c r="BQ274" s="790"/>
      <c r="BR274" s="790"/>
      <c r="BS274" s="790"/>
      <c r="BT274" s="790"/>
      <c r="BU274" s="790"/>
      <c r="BV274" s="790"/>
      <c r="BW274" s="790"/>
      <c r="BX274" s="790"/>
      <c r="BY274" s="790"/>
      <c r="BZ274" s="790"/>
      <c r="CA274" s="790"/>
      <c r="CB274" s="790"/>
      <c r="CC274" s="790"/>
      <c r="CD274" s="790"/>
      <c r="CE274" s="790"/>
      <c r="CF274" s="790"/>
      <c r="CG274" s="790"/>
      <c r="CH274" s="790"/>
      <c r="CI274" s="790"/>
      <c r="CJ274" s="790"/>
      <c r="CK274" s="790"/>
      <c r="CL274" s="790"/>
      <c r="CM274" s="790"/>
      <c r="CN274" s="790"/>
      <c r="CO274" s="790"/>
      <c r="CP274" s="790"/>
      <c r="CQ274" s="790"/>
      <c r="CR274" s="790"/>
      <c r="CS274" s="790"/>
      <c r="CT274" s="790"/>
      <c r="CU274" s="790"/>
      <c r="CV274" s="790"/>
      <c r="CW274" s="790"/>
      <c r="CX274" s="790"/>
      <c r="CY274" s="790"/>
      <c r="CZ274" s="790"/>
      <c r="DA274" s="790"/>
      <c r="DB274" s="790"/>
      <c r="DC274" s="790"/>
      <c r="DD274" s="790"/>
      <c r="DE274" s="790"/>
      <c r="DF274" s="790"/>
      <c r="DG274" s="790"/>
      <c r="DH274" s="790"/>
      <c r="DI274" s="790"/>
      <c r="DJ274" s="790"/>
      <c r="DK274" s="790"/>
      <c r="DL274" s="790"/>
      <c r="DM274" s="790"/>
      <c r="DN274" s="790"/>
      <c r="DO274" s="790"/>
      <c r="DP274" s="790"/>
      <c r="DQ274" s="790"/>
      <c r="DR274" s="790"/>
      <c r="DS274" s="790"/>
      <c r="DT274" s="790"/>
      <c r="DU274" s="790"/>
      <c r="DV274" s="790"/>
      <c r="DW274" s="790"/>
      <c r="DX274" s="790"/>
      <c r="DY274" s="790"/>
      <c r="DZ274" s="790"/>
      <c r="EA274" s="790"/>
      <c r="EB274" s="790"/>
      <c r="EC274" s="790"/>
      <c r="ED274" s="790"/>
      <c r="EE274" s="790"/>
      <c r="EF274" s="790"/>
      <c r="EG274" s="790"/>
      <c r="EH274" s="790"/>
      <c r="EI274" s="790"/>
      <c r="EJ274" s="790"/>
      <c r="EK274" s="790"/>
      <c r="EL274" s="790"/>
      <c r="EM274" s="790"/>
      <c r="EN274" s="790"/>
      <c r="EO274" s="790"/>
      <c r="EP274" s="790"/>
      <c r="EQ274" s="790"/>
      <c r="ER274" s="790"/>
      <c r="ES274" s="790"/>
      <c r="ET274" s="790"/>
      <c r="EU274" s="790"/>
      <c r="EV274" s="790"/>
      <c r="EW274" s="790"/>
      <c r="EX274" s="790"/>
      <c r="EY274" s="790"/>
      <c r="EZ274" s="790"/>
      <c r="FA274" s="790"/>
      <c r="FB274" s="790"/>
      <c r="FC274" s="790"/>
      <c r="FD274" s="790"/>
      <c r="FE274" s="790"/>
      <c r="FF274" s="790"/>
      <c r="FG274" s="790"/>
      <c r="FH274" s="790"/>
      <c r="FI274" s="790"/>
      <c r="FJ274" s="790"/>
      <c r="FK274" s="790"/>
      <c r="FL274" s="790"/>
      <c r="FM274" s="790"/>
      <c r="FN274" s="790"/>
      <c r="FO274" s="790"/>
      <c r="FP274" s="790"/>
      <c r="FQ274" s="790"/>
      <c r="FR274" s="790"/>
      <c r="FS274" s="790"/>
      <c r="FT274" s="790"/>
      <c r="FU274" s="790"/>
      <c r="FV274" s="790"/>
      <c r="FW274" s="790"/>
      <c r="FX274" s="790"/>
      <c r="FY274" s="790"/>
      <c r="FZ274" s="790"/>
      <c r="GA274" s="790"/>
      <c r="GB274" s="790"/>
      <c r="GC274" s="790"/>
      <c r="GD274" s="790"/>
      <c r="GE274" s="790"/>
      <c r="GF274" s="790"/>
      <c r="GG274" s="790"/>
      <c r="GH274" s="790"/>
      <c r="GI274" s="790"/>
      <c r="GJ274" s="790"/>
      <c r="GK274" s="790"/>
      <c r="GL274" s="790"/>
      <c r="GM274" s="790"/>
      <c r="GN274" s="790"/>
      <c r="GO274" s="790"/>
      <c r="GP274" s="790"/>
      <c r="GQ274" s="790"/>
      <c r="GR274" s="790"/>
      <c r="GS274" s="790"/>
      <c r="GT274" s="790"/>
      <c r="GU274" s="790"/>
      <c r="GV274" s="790"/>
      <c r="GW274" s="790"/>
      <c r="GX274" s="790"/>
      <c r="GY274" s="790"/>
      <c r="GZ274" s="790"/>
      <c r="HA274" s="790"/>
      <c r="HB274" s="790"/>
      <c r="HC274" s="790"/>
      <c r="HD274" s="790"/>
      <c r="HE274" s="790"/>
      <c r="HF274" s="790"/>
      <c r="HG274" s="790"/>
      <c r="HH274" s="790"/>
      <c r="HI274" s="790"/>
      <c r="HJ274" s="790"/>
      <c r="HK274" s="790"/>
      <c r="HL274" s="790"/>
      <c r="HM274" s="790"/>
      <c r="HN274" s="790"/>
      <c r="HO274" s="790"/>
      <c r="HP274" s="790"/>
      <c r="HQ274" s="790"/>
      <c r="HR274" s="790"/>
      <c r="HS274" s="790"/>
      <c r="HT274" s="790"/>
      <c r="HU274" s="790"/>
      <c r="HV274" s="790"/>
      <c r="HW274" s="790"/>
      <c r="HX274" s="790"/>
      <c r="HY274" s="790"/>
      <c r="HZ274" s="790"/>
      <c r="IA274" s="790"/>
      <c r="IB274" s="790"/>
      <c r="IC274" s="790"/>
      <c r="ID274" s="790"/>
      <c r="IE274" s="790"/>
      <c r="IF274" s="790"/>
      <c r="IG274" s="790"/>
      <c r="IH274" s="790"/>
      <c r="II274" s="790"/>
      <c r="IJ274" s="790"/>
      <c r="IK274" s="790"/>
      <c r="IL274" s="790"/>
      <c r="IM274" s="790"/>
      <c r="IN274" s="790"/>
      <c r="IO274" s="790"/>
      <c r="IP274" s="790"/>
      <c r="IQ274" s="790"/>
      <c r="IR274" s="790"/>
      <c r="IS274" s="790"/>
      <c r="IT274" s="790"/>
      <c r="IU274" s="790"/>
      <c r="IV274" s="790"/>
    </row>
    <row r="275" spans="1:256" ht="13.5" thickBot="1">
      <c r="A275" s="759"/>
      <c r="B275" s="1226" t="s">
        <v>1000</v>
      </c>
      <c r="C275" s="1227"/>
      <c r="D275" s="1227"/>
      <c r="E275" s="1228"/>
      <c r="F275" s="677">
        <v>-19.888999999999999</v>
      </c>
      <c r="G275" s="678">
        <v>-402.31599999999997</v>
      </c>
      <c r="H275" s="715">
        <v>-1E-3</v>
      </c>
      <c r="I275" s="700">
        <v>-422.20600000000002</v>
      </c>
      <c r="J275" s="677">
        <v>-19.428999999999998</v>
      </c>
      <c r="K275" s="678">
        <v>-2.7930000000000001</v>
      </c>
      <c r="L275" s="715">
        <v>-1E-3</v>
      </c>
      <c r="M275" s="700">
        <v>-22.222999999999999</v>
      </c>
      <c r="N275" s="667"/>
      <c r="O275" s="667"/>
      <c r="P275" s="667"/>
      <c r="Q275" s="667"/>
      <c r="R275" s="667"/>
      <c r="S275" s="667"/>
      <c r="T275" s="667"/>
      <c r="U275" s="667"/>
      <c r="V275" s="667"/>
      <c r="W275" s="667"/>
      <c r="X275" s="667"/>
      <c r="Y275" s="667"/>
      <c r="Z275" s="667"/>
      <c r="AA275" s="667"/>
      <c r="AB275" s="667"/>
      <c r="AC275" s="667"/>
      <c r="AD275" s="667"/>
      <c r="AE275" s="667"/>
      <c r="AF275" s="667"/>
      <c r="AG275" s="667"/>
      <c r="AH275" s="667"/>
      <c r="AI275" s="667"/>
      <c r="AJ275" s="667"/>
      <c r="AK275" s="785"/>
      <c r="AL275" s="785"/>
      <c r="AM275" s="785"/>
      <c r="AN275" s="785"/>
      <c r="AO275" s="785"/>
      <c r="AP275" s="785"/>
      <c r="AQ275" s="785"/>
      <c r="AR275" s="785"/>
      <c r="AS275" s="785"/>
      <c r="AT275" s="785"/>
      <c r="AU275" s="785"/>
      <c r="AV275" s="785"/>
      <c r="AW275" s="785"/>
      <c r="AX275" s="785"/>
      <c r="AY275" s="785"/>
      <c r="AZ275" s="785"/>
      <c r="BA275" s="785"/>
      <c r="BB275" s="785"/>
      <c r="BC275" s="785"/>
      <c r="BD275" s="785"/>
      <c r="BE275" s="785"/>
      <c r="BF275" s="785"/>
      <c r="BG275" s="785"/>
      <c r="BH275" s="785"/>
      <c r="BI275" s="785"/>
      <c r="BJ275" s="785"/>
      <c r="BK275" s="785"/>
      <c r="BL275" s="785"/>
      <c r="BM275" s="785"/>
      <c r="BN275" s="785"/>
      <c r="BO275" s="785"/>
      <c r="BP275" s="785"/>
      <c r="BQ275" s="785"/>
      <c r="BR275" s="785"/>
      <c r="BS275" s="785"/>
      <c r="BT275" s="785"/>
      <c r="BU275" s="785"/>
      <c r="BV275" s="785"/>
      <c r="BW275" s="785"/>
      <c r="BX275" s="785"/>
      <c r="BY275" s="785"/>
      <c r="BZ275" s="785"/>
      <c r="CA275" s="785"/>
      <c r="CB275" s="785"/>
      <c r="CC275" s="785"/>
      <c r="CD275" s="785"/>
      <c r="CE275" s="785"/>
      <c r="CF275" s="785"/>
      <c r="CG275" s="785"/>
      <c r="CH275" s="785"/>
      <c r="CI275" s="785"/>
      <c r="CJ275" s="785"/>
      <c r="CK275" s="785"/>
      <c r="CL275" s="785"/>
      <c r="CM275" s="785"/>
      <c r="CN275" s="785"/>
      <c r="CO275" s="785"/>
      <c r="CP275" s="785"/>
      <c r="CQ275" s="785"/>
      <c r="CR275" s="785"/>
      <c r="CS275" s="785"/>
      <c r="CT275" s="785"/>
      <c r="CU275" s="785"/>
      <c r="CV275" s="785"/>
      <c r="CW275" s="785"/>
      <c r="CX275" s="785"/>
      <c r="CY275" s="785"/>
      <c r="CZ275" s="785"/>
      <c r="DA275" s="785"/>
      <c r="DB275" s="785"/>
      <c r="DC275" s="785"/>
      <c r="DD275" s="785"/>
      <c r="DE275" s="785"/>
      <c r="DF275" s="785"/>
      <c r="DG275" s="785"/>
      <c r="DH275" s="785"/>
      <c r="DI275" s="785"/>
      <c r="DJ275" s="785"/>
      <c r="DK275" s="785"/>
      <c r="DL275" s="785"/>
      <c r="DM275" s="785"/>
      <c r="DN275" s="785"/>
      <c r="DO275" s="785"/>
      <c r="DP275" s="785"/>
      <c r="DQ275" s="785"/>
      <c r="DR275" s="785"/>
      <c r="DS275" s="785"/>
      <c r="DT275" s="785"/>
      <c r="DU275" s="785"/>
      <c r="DV275" s="785"/>
      <c r="DW275" s="785"/>
      <c r="DX275" s="785"/>
      <c r="DY275" s="785"/>
      <c r="DZ275" s="785"/>
      <c r="EA275" s="785"/>
      <c r="EB275" s="785"/>
      <c r="EC275" s="785"/>
      <c r="ED275" s="785"/>
      <c r="EE275" s="785"/>
      <c r="EF275" s="785"/>
      <c r="EG275" s="785"/>
      <c r="EH275" s="785"/>
      <c r="EI275" s="785"/>
      <c r="EJ275" s="785"/>
      <c r="EK275" s="785"/>
      <c r="EL275" s="785"/>
      <c r="EM275" s="785"/>
      <c r="EN275" s="785"/>
      <c r="EO275" s="785"/>
      <c r="EP275" s="785"/>
      <c r="EQ275" s="785"/>
      <c r="ER275" s="785"/>
      <c r="ES275" s="785"/>
      <c r="ET275" s="785"/>
      <c r="EU275" s="785"/>
      <c r="EV275" s="785"/>
      <c r="EW275" s="785"/>
      <c r="EX275" s="785"/>
      <c r="EY275" s="785"/>
      <c r="EZ275" s="785"/>
      <c r="FA275" s="785"/>
      <c r="FB275" s="785"/>
      <c r="FC275" s="785"/>
      <c r="FD275" s="785"/>
      <c r="FE275" s="785"/>
      <c r="FF275" s="785"/>
      <c r="FG275" s="785"/>
      <c r="FH275" s="785"/>
      <c r="FI275" s="785"/>
      <c r="FJ275" s="785"/>
      <c r="FK275" s="785"/>
      <c r="FL275" s="785"/>
      <c r="FM275" s="785"/>
      <c r="FN275" s="785"/>
      <c r="FO275" s="785"/>
      <c r="FP275" s="785"/>
      <c r="FQ275" s="785"/>
      <c r="FR275" s="785"/>
      <c r="FS275" s="785"/>
      <c r="FT275" s="785"/>
      <c r="FU275" s="785"/>
      <c r="FV275" s="785"/>
      <c r="FW275" s="785"/>
      <c r="FX275" s="785"/>
      <c r="FY275" s="785"/>
      <c r="FZ275" s="785"/>
      <c r="GA275" s="785"/>
      <c r="GB275" s="785"/>
      <c r="GC275" s="785"/>
      <c r="GD275" s="785"/>
      <c r="GE275" s="785"/>
      <c r="GF275" s="785"/>
      <c r="GG275" s="785"/>
      <c r="GH275" s="785"/>
      <c r="GI275" s="785"/>
      <c r="GJ275" s="785"/>
      <c r="GK275" s="785"/>
      <c r="GL275" s="785"/>
      <c r="GM275" s="785"/>
      <c r="GN275" s="785"/>
      <c r="GO275" s="785"/>
      <c r="GP275" s="785"/>
      <c r="GQ275" s="785"/>
      <c r="GR275" s="785"/>
      <c r="GS275" s="785"/>
      <c r="GT275" s="785"/>
      <c r="GU275" s="785"/>
      <c r="GV275" s="785"/>
      <c r="GW275" s="785"/>
      <c r="GX275" s="785"/>
      <c r="GY275" s="785"/>
      <c r="GZ275" s="785"/>
      <c r="HA275" s="785"/>
      <c r="HB275" s="785"/>
      <c r="HC275" s="785"/>
      <c r="HD275" s="785"/>
      <c r="HE275" s="785"/>
      <c r="HF275" s="785"/>
      <c r="HG275" s="785"/>
      <c r="HH275" s="785"/>
      <c r="HI275" s="785"/>
      <c r="HJ275" s="785"/>
      <c r="HK275" s="785"/>
      <c r="HL275" s="785"/>
      <c r="HM275" s="785"/>
      <c r="HN275" s="785"/>
      <c r="HO275" s="785"/>
      <c r="HP275" s="785"/>
      <c r="HQ275" s="785"/>
      <c r="HR275" s="785"/>
      <c r="HS275" s="785"/>
      <c r="HT275" s="785"/>
      <c r="HU275" s="785"/>
      <c r="HV275" s="785"/>
      <c r="HW275" s="785"/>
      <c r="HX275" s="785"/>
      <c r="HY275" s="785"/>
      <c r="HZ275" s="785"/>
      <c r="IA275" s="785"/>
      <c r="IB275" s="785"/>
      <c r="IC275" s="785"/>
      <c r="ID275" s="785"/>
      <c r="IE275" s="785"/>
      <c r="IF275" s="785"/>
      <c r="IG275" s="785"/>
      <c r="IH275" s="785"/>
      <c r="II275" s="785"/>
      <c r="IJ275" s="785"/>
      <c r="IK275" s="785"/>
      <c r="IL275" s="785"/>
      <c r="IM275" s="785"/>
      <c r="IN275" s="785"/>
      <c r="IO275" s="785"/>
      <c r="IP275" s="785"/>
      <c r="IQ275" s="785"/>
      <c r="IR275" s="785"/>
      <c r="IS275" s="785"/>
      <c r="IT275" s="785"/>
      <c r="IU275" s="785"/>
      <c r="IV275" s="785"/>
    </row>
    <row r="276" spans="1:256">
      <c r="A276" s="786"/>
      <c r="B276" s="1229" t="s">
        <v>602</v>
      </c>
      <c r="C276" s="1230"/>
      <c r="D276" s="1230"/>
      <c r="E276" s="1231"/>
      <c r="F276" s="787">
        <v>2935.3919999999998</v>
      </c>
      <c r="G276" s="788">
        <v>3962.2730000000001</v>
      </c>
      <c r="H276" s="789">
        <v>48.725999999999999</v>
      </c>
      <c r="I276" s="714">
        <v>6946.3909999999996</v>
      </c>
      <c r="J276" s="788">
        <v>3858.0410000000002</v>
      </c>
      <c r="K276" s="788">
        <v>4313.5619999999999</v>
      </c>
      <c r="L276" s="789">
        <v>113.04300000000001</v>
      </c>
      <c r="M276" s="714">
        <v>8284.6460000000006</v>
      </c>
      <c r="AK276" s="790"/>
      <c r="AL276" s="790"/>
      <c r="AM276" s="790"/>
      <c r="AN276" s="790"/>
      <c r="AO276" s="790"/>
      <c r="AP276" s="790"/>
      <c r="AQ276" s="790"/>
      <c r="AR276" s="790"/>
      <c r="AS276" s="790"/>
      <c r="AT276" s="790"/>
      <c r="AU276" s="790"/>
      <c r="AV276" s="790"/>
      <c r="AW276" s="790"/>
      <c r="AX276" s="790"/>
      <c r="AY276" s="790"/>
      <c r="AZ276" s="790"/>
      <c r="BA276" s="790"/>
      <c r="BB276" s="790"/>
      <c r="BC276" s="790"/>
      <c r="BD276" s="790"/>
      <c r="BE276" s="790"/>
      <c r="BF276" s="790"/>
      <c r="BG276" s="790"/>
      <c r="BH276" s="790"/>
      <c r="BI276" s="790"/>
      <c r="BJ276" s="790"/>
      <c r="BK276" s="790"/>
      <c r="BL276" s="790"/>
      <c r="BM276" s="790"/>
      <c r="BN276" s="790"/>
      <c r="BO276" s="790"/>
      <c r="BP276" s="790"/>
      <c r="BQ276" s="790"/>
      <c r="BR276" s="790"/>
      <c r="BS276" s="790"/>
      <c r="BT276" s="790"/>
      <c r="BU276" s="790"/>
      <c r="BV276" s="790"/>
      <c r="BW276" s="790"/>
      <c r="BX276" s="790"/>
      <c r="BY276" s="790"/>
      <c r="BZ276" s="790"/>
      <c r="CA276" s="790"/>
      <c r="CB276" s="790"/>
      <c r="CC276" s="790"/>
      <c r="CD276" s="790"/>
      <c r="CE276" s="790"/>
      <c r="CF276" s="790"/>
      <c r="CG276" s="790"/>
      <c r="CH276" s="790"/>
      <c r="CI276" s="790"/>
      <c r="CJ276" s="790"/>
      <c r="CK276" s="790"/>
      <c r="CL276" s="790"/>
      <c r="CM276" s="790"/>
      <c r="CN276" s="790"/>
      <c r="CO276" s="790"/>
      <c r="CP276" s="790"/>
      <c r="CQ276" s="790"/>
      <c r="CR276" s="790"/>
      <c r="CS276" s="790"/>
      <c r="CT276" s="790"/>
      <c r="CU276" s="790"/>
      <c r="CV276" s="790"/>
      <c r="CW276" s="790"/>
      <c r="CX276" s="790"/>
      <c r="CY276" s="790"/>
      <c r="CZ276" s="790"/>
      <c r="DA276" s="790"/>
      <c r="DB276" s="790"/>
      <c r="DC276" s="790"/>
      <c r="DD276" s="790"/>
      <c r="DE276" s="790"/>
      <c r="DF276" s="790"/>
      <c r="DG276" s="790"/>
      <c r="DH276" s="790"/>
      <c r="DI276" s="790"/>
      <c r="DJ276" s="790"/>
      <c r="DK276" s="790"/>
      <c r="DL276" s="790"/>
      <c r="DM276" s="790"/>
      <c r="DN276" s="790"/>
      <c r="DO276" s="790"/>
      <c r="DP276" s="790"/>
      <c r="DQ276" s="790"/>
      <c r="DR276" s="790"/>
      <c r="DS276" s="790"/>
      <c r="DT276" s="790"/>
      <c r="DU276" s="790"/>
      <c r="DV276" s="790"/>
      <c r="DW276" s="790"/>
      <c r="DX276" s="790"/>
      <c r="DY276" s="790"/>
      <c r="DZ276" s="790"/>
      <c r="EA276" s="790"/>
      <c r="EB276" s="790"/>
      <c r="EC276" s="790"/>
      <c r="ED276" s="790"/>
      <c r="EE276" s="790"/>
      <c r="EF276" s="790"/>
      <c r="EG276" s="790"/>
      <c r="EH276" s="790"/>
      <c r="EI276" s="790"/>
      <c r="EJ276" s="790"/>
      <c r="EK276" s="790"/>
      <c r="EL276" s="790"/>
      <c r="EM276" s="790"/>
      <c r="EN276" s="790"/>
      <c r="EO276" s="790"/>
      <c r="EP276" s="790"/>
      <c r="EQ276" s="790"/>
      <c r="ER276" s="790"/>
      <c r="ES276" s="790"/>
      <c r="ET276" s="790"/>
      <c r="EU276" s="790"/>
      <c r="EV276" s="790"/>
      <c r="EW276" s="790"/>
      <c r="EX276" s="790"/>
      <c r="EY276" s="790"/>
      <c r="EZ276" s="790"/>
      <c r="FA276" s="790"/>
      <c r="FB276" s="790"/>
      <c r="FC276" s="790"/>
      <c r="FD276" s="790"/>
      <c r="FE276" s="790"/>
      <c r="FF276" s="790"/>
      <c r="FG276" s="790"/>
      <c r="FH276" s="790"/>
      <c r="FI276" s="790"/>
      <c r="FJ276" s="790"/>
      <c r="FK276" s="790"/>
      <c r="FL276" s="790"/>
      <c r="FM276" s="790"/>
      <c r="FN276" s="790"/>
      <c r="FO276" s="790"/>
      <c r="FP276" s="790"/>
      <c r="FQ276" s="790"/>
      <c r="FR276" s="790"/>
      <c r="FS276" s="790"/>
      <c r="FT276" s="790"/>
      <c r="FU276" s="790"/>
      <c r="FV276" s="790"/>
      <c r="FW276" s="790"/>
      <c r="FX276" s="790"/>
      <c r="FY276" s="790"/>
      <c r="FZ276" s="790"/>
      <c r="GA276" s="790"/>
      <c r="GB276" s="790"/>
      <c r="GC276" s="790"/>
      <c r="GD276" s="790"/>
      <c r="GE276" s="790"/>
      <c r="GF276" s="790"/>
      <c r="GG276" s="790"/>
      <c r="GH276" s="790"/>
      <c r="GI276" s="790"/>
      <c r="GJ276" s="790"/>
      <c r="GK276" s="790"/>
      <c r="GL276" s="790"/>
      <c r="GM276" s="790"/>
      <c r="GN276" s="790"/>
      <c r="GO276" s="790"/>
      <c r="GP276" s="790"/>
      <c r="GQ276" s="790"/>
      <c r="GR276" s="790"/>
      <c r="GS276" s="790"/>
      <c r="GT276" s="790"/>
      <c r="GU276" s="790"/>
      <c r="GV276" s="790"/>
      <c r="GW276" s="790"/>
      <c r="GX276" s="790"/>
      <c r="GY276" s="790"/>
      <c r="GZ276" s="790"/>
      <c r="HA276" s="790"/>
      <c r="HB276" s="790"/>
      <c r="HC276" s="790"/>
      <c r="HD276" s="790"/>
      <c r="HE276" s="790"/>
      <c r="HF276" s="790"/>
      <c r="HG276" s="790"/>
      <c r="HH276" s="790"/>
      <c r="HI276" s="790"/>
      <c r="HJ276" s="790"/>
      <c r="HK276" s="790"/>
      <c r="HL276" s="790"/>
      <c r="HM276" s="790"/>
      <c r="HN276" s="790"/>
      <c r="HO276" s="790"/>
      <c r="HP276" s="790"/>
      <c r="HQ276" s="790"/>
      <c r="HR276" s="790"/>
      <c r="HS276" s="790"/>
      <c r="HT276" s="790"/>
      <c r="HU276" s="790"/>
      <c r="HV276" s="790"/>
      <c r="HW276" s="790"/>
      <c r="HX276" s="790"/>
      <c r="HY276" s="790"/>
      <c r="HZ276" s="790"/>
      <c r="IA276" s="790"/>
      <c r="IB276" s="790"/>
      <c r="IC276" s="790"/>
      <c r="ID276" s="790"/>
      <c r="IE276" s="790"/>
      <c r="IF276" s="790"/>
      <c r="IG276" s="790"/>
      <c r="IH276" s="790"/>
      <c r="II276" s="790"/>
      <c r="IJ276" s="790"/>
      <c r="IK276" s="790"/>
      <c r="IL276" s="790"/>
      <c r="IM276" s="790"/>
      <c r="IN276" s="790"/>
      <c r="IO276" s="790"/>
      <c r="IP276" s="790"/>
      <c r="IQ276" s="790"/>
      <c r="IR276" s="790"/>
      <c r="IS276" s="790"/>
      <c r="IT276" s="790"/>
      <c r="IU276" s="790"/>
      <c r="IV276" s="790"/>
    </row>
    <row r="277" spans="1:256">
      <c r="A277" s="786"/>
      <c r="B277" s="1207" t="s">
        <v>603</v>
      </c>
      <c r="C277" s="1208"/>
      <c r="D277" s="1208"/>
      <c r="E277" s="1209"/>
      <c r="F277" s="791">
        <v>419.15699999999998</v>
      </c>
      <c r="G277" s="792">
        <v>290.16500000000002</v>
      </c>
      <c r="H277" s="793">
        <v>0</v>
      </c>
      <c r="I277" s="707">
        <v>709.322</v>
      </c>
      <c r="J277" s="792">
        <v>928.83100000000002</v>
      </c>
      <c r="K277" s="792">
        <v>443.649</v>
      </c>
      <c r="L277" s="793">
        <v>0</v>
      </c>
      <c r="M277" s="707">
        <v>1372.48</v>
      </c>
      <c r="AK277" s="790"/>
      <c r="AL277" s="790"/>
      <c r="AM277" s="790"/>
      <c r="AN277" s="790"/>
      <c r="AO277" s="790"/>
      <c r="AP277" s="790"/>
      <c r="AQ277" s="790"/>
      <c r="AR277" s="790"/>
      <c r="AS277" s="790"/>
      <c r="AT277" s="790"/>
      <c r="AU277" s="790"/>
      <c r="AV277" s="790"/>
      <c r="AW277" s="790"/>
      <c r="AX277" s="790"/>
      <c r="AY277" s="790"/>
      <c r="AZ277" s="790"/>
      <c r="BA277" s="790"/>
      <c r="BB277" s="790"/>
      <c r="BC277" s="790"/>
      <c r="BD277" s="790"/>
      <c r="BE277" s="790"/>
      <c r="BF277" s="790"/>
      <c r="BG277" s="790"/>
      <c r="BH277" s="790"/>
      <c r="BI277" s="790"/>
      <c r="BJ277" s="790"/>
      <c r="BK277" s="790"/>
      <c r="BL277" s="790"/>
      <c r="BM277" s="790"/>
      <c r="BN277" s="790"/>
      <c r="BO277" s="790"/>
      <c r="BP277" s="790"/>
      <c r="BQ277" s="790"/>
      <c r="BR277" s="790"/>
      <c r="BS277" s="790"/>
      <c r="BT277" s="790"/>
      <c r="BU277" s="790"/>
      <c r="BV277" s="790"/>
      <c r="BW277" s="790"/>
      <c r="BX277" s="790"/>
      <c r="BY277" s="790"/>
      <c r="BZ277" s="790"/>
      <c r="CA277" s="790"/>
      <c r="CB277" s="790"/>
      <c r="CC277" s="790"/>
      <c r="CD277" s="790"/>
      <c r="CE277" s="790"/>
      <c r="CF277" s="790"/>
      <c r="CG277" s="790"/>
      <c r="CH277" s="790"/>
      <c r="CI277" s="790"/>
      <c r="CJ277" s="790"/>
      <c r="CK277" s="790"/>
      <c r="CL277" s="790"/>
      <c r="CM277" s="790"/>
      <c r="CN277" s="790"/>
      <c r="CO277" s="790"/>
      <c r="CP277" s="790"/>
      <c r="CQ277" s="790"/>
      <c r="CR277" s="790"/>
      <c r="CS277" s="790"/>
      <c r="CT277" s="790"/>
      <c r="CU277" s="790"/>
      <c r="CV277" s="790"/>
      <c r="CW277" s="790"/>
      <c r="CX277" s="790"/>
      <c r="CY277" s="790"/>
      <c r="CZ277" s="790"/>
      <c r="DA277" s="790"/>
      <c r="DB277" s="790"/>
      <c r="DC277" s="790"/>
      <c r="DD277" s="790"/>
      <c r="DE277" s="790"/>
      <c r="DF277" s="790"/>
      <c r="DG277" s="790"/>
      <c r="DH277" s="790"/>
      <c r="DI277" s="790"/>
      <c r="DJ277" s="790"/>
      <c r="DK277" s="790"/>
      <c r="DL277" s="790"/>
      <c r="DM277" s="790"/>
      <c r="DN277" s="790"/>
      <c r="DO277" s="790"/>
      <c r="DP277" s="790"/>
      <c r="DQ277" s="790"/>
      <c r="DR277" s="790"/>
      <c r="DS277" s="790"/>
      <c r="DT277" s="790"/>
      <c r="DU277" s="790"/>
      <c r="DV277" s="790"/>
      <c r="DW277" s="790"/>
      <c r="DX277" s="790"/>
      <c r="DY277" s="790"/>
      <c r="DZ277" s="790"/>
      <c r="EA277" s="790"/>
      <c r="EB277" s="790"/>
      <c r="EC277" s="790"/>
      <c r="ED277" s="790"/>
      <c r="EE277" s="790"/>
      <c r="EF277" s="790"/>
      <c r="EG277" s="790"/>
      <c r="EH277" s="790"/>
      <c r="EI277" s="790"/>
      <c r="EJ277" s="790"/>
      <c r="EK277" s="790"/>
      <c r="EL277" s="790"/>
      <c r="EM277" s="790"/>
      <c r="EN277" s="790"/>
      <c r="EO277" s="790"/>
      <c r="EP277" s="790"/>
      <c r="EQ277" s="790"/>
      <c r="ER277" s="790"/>
      <c r="ES277" s="790"/>
      <c r="ET277" s="790"/>
      <c r="EU277" s="790"/>
      <c r="EV277" s="790"/>
      <c r="EW277" s="790"/>
      <c r="EX277" s="790"/>
      <c r="EY277" s="790"/>
      <c r="EZ277" s="790"/>
      <c r="FA277" s="790"/>
      <c r="FB277" s="790"/>
      <c r="FC277" s="790"/>
      <c r="FD277" s="790"/>
      <c r="FE277" s="790"/>
      <c r="FF277" s="790"/>
      <c r="FG277" s="790"/>
      <c r="FH277" s="790"/>
      <c r="FI277" s="790"/>
      <c r="FJ277" s="790"/>
      <c r="FK277" s="790"/>
      <c r="FL277" s="790"/>
      <c r="FM277" s="790"/>
      <c r="FN277" s="790"/>
      <c r="FO277" s="790"/>
      <c r="FP277" s="790"/>
      <c r="FQ277" s="790"/>
      <c r="FR277" s="790"/>
      <c r="FS277" s="790"/>
      <c r="FT277" s="790"/>
      <c r="FU277" s="790"/>
      <c r="FV277" s="790"/>
      <c r="FW277" s="790"/>
      <c r="FX277" s="790"/>
      <c r="FY277" s="790"/>
      <c r="FZ277" s="790"/>
      <c r="GA277" s="790"/>
      <c r="GB277" s="790"/>
      <c r="GC277" s="790"/>
      <c r="GD277" s="790"/>
      <c r="GE277" s="790"/>
      <c r="GF277" s="790"/>
      <c r="GG277" s="790"/>
      <c r="GH277" s="790"/>
      <c r="GI277" s="790"/>
      <c r="GJ277" s="790"/>
      <c r="GK277" s="790"/>
      <c r="GL277" s="790"/>
      <c r="GM277" s="790"/>
      <c r="GN277" s="790"/>
      <c r="GO277" s="790"/>
      <c r="GP277" s="790"/>
      <c r="GQ277" s="790"/>
      <c r="GR277" s="790"/>
      <c r="GS277" s="790"/>
      <c r="GT277" s="790"/>
      <c r="GU277" s="790"/>
      <c r="GV277" s="790"/>
      <c r="GW277" s="790"/>
      <c r="GX277" s="790"/>
      <c r="GY277" s="790"/>
      <c r="GZ277" s="790"/>
      <c r="HA277" s="790"/>
      <c r="HB277" s="790"/>
      <c r="HC277" s="790"/>
      <c r="HD277" s="790"/>
      <c r="HE277" s="790"/>
      <c r="HF277" s="790"/>
      <c r="HG277" s="790"/>
      <c r="HH277" s="790"/>
      <c r="HI277" s="790"/>
      <c r="HJ277" s="790"/>
      <c r="HK277" s="790"/>
      <c r="HL277" s="790"/>
      <c r="HM277" s="790"/>
      <c r="HN277" s="790"/>
      <c r="HO277" s="790"/>
      <c r="HP277" s="790"/>
      <c r="HQ277" s="790"/>
      <c r="HR277" s="790"/>
      <c r="HS277" s="790"/>
      <c r="HT277" s="790"/>
      <c r="HU277" s="790"/>
      <c r="HV277" s="790"/>
      <c r="HW277" s="790"/>
      <c r="HX277" s="790"/>
      <c r="HY277" s="790"/>
      <c r="HZ277" s="790"/>
      <c r="IA277" s="790"/>
      <c r="IB277" s="790"/>
      <c r="IC277" s="790"/>
      <c r="ID277" s="790"/>
      <c r="IE277" s="790"/>
      <c r="IF277" s="790"/>
      <c r="IG277" s="790"/>
      <c r="IH277" s="790"/>
      <c r="II277" s="790"/>
      <c r="IJ277" s="790"/>
      <c r="IK277" s="790"/>
      <c r="IL277" s="790"/>
      <c r="IM277" s="790"/>
      <c r="IN277" s="790"/>
      <c r="IO277" s="790"/>
      <c r="IP277" s="790"/>
      <c r="IQ277" s="790"/>
      <c r="IR277" s="790"/>
      <c r="IS277" s="790"/>
      <c r="IT277" s="790"/>
      <c r="IU277" s="790"/>
      <c r="IV277" s="790"/>
    </row>
    <row r="278" spans="1:256">
      <c r="A278" s="786"/>
      <c r="B278" s="1207" t="s">
        <v>604</v>
      </c>
      <c r="C278" s="1208"/>
      <c r="D278" s="1208"/>
      <c r="E278" s="1209"/>
      <c r="F278" s="791">
        <v>-2953.5740000000001</v>
      </c>
      <c r="G278" s="792">
        <v>-3925.99</v>
      </c>
      <c r="H278" s="793">
        <v>-48.725999999999999</v>
      </c>
      <c r="I278" s="707">
        <v>-6928.29</v>
      </c>
      <c r="J278" s="792">
        <v>-3874.95</v>
      </c>
      <c r="K278" s="792">
        <v>-4024.9180000000001</v>
      </c>
      <c r="L278" s="793">
        <v>-113.04300000000001</v>
      </c>
      <c r="M278" s="707">
        <v>-8012.9110000000001</v>
      </c>
      <c r="AK278" s="790"/>
      <c r="AL278" s="790"/>
      <c r="AM278" s="790"/>
      <c r="AN278" s="790"/>
      <c r="AO278" s="790"/>
      <c r="AP278" s="790"/>
      <c r="AQ278" s="790"/>
      <c r="AR278" s="790"/>
      <c r="AS278" s="790"/>
      <c r="AT278" s="790"/>
      <c r="AU278" s="790"/>
      <c r="AV278" s="790"/>
      <c r="AW278" s="790"/>
      <c r="AX278" s="790"/>
      <c r="AY278" s="790"/>
      <c r="AZ278" s="790"/>
      <c r="BA278" s="790"/>
      <c r="BB278" s="790"/>
      <c r="BC278" s="790"/>
      <c r="BD278" s="790"/>
      <c r="BE278" s="790"/>
      <c r="BF278" s="790"/>
      <c r="BG278" s="790"/>
      <c r="BH278" s="790"/>
      <c r="BI278" s="790"/>
      <c r="BJ278" s="790"/>
      <c r="BK278" s="790"/>
      <c r="BL278" s="790"/>
      <c r="BM278" s="790"/>
      <c r="BN278" s="790"/>
      <c r="BO278" s="790"/>
      <c r="BP278" s="790"/>
      <c r="BQ278" s="790"/>
      <c r="BR278" s="790"/>
      <c r="BS278" s="790"/>
      <c r="BT278" s="790"/>
      <c r="BU278" s="790"/>
      <c r="BV278" s="790"/>
      <c r="BW278" s="790"/>
      <c r="BX278" s="790"/>
      <c r="BY278" s="790"/>
      <c r="BZ278" s="790"/>
      <c r="CA278" s="790"/>
      <c r="CB278" s="790"/>
      <c r="CC278" s="790"/>
      <c r="CD278" s="790"/>
      <c r="CE278" s="790"/>
      <c r="CF278" s="790"/>
      <c r="CG278" s="790"/>
      <c r="CH278" s="790"/>
      <c r="CI278" s="790"/>
      <c r="CJ278" s="790"/>
      <c r="CK278" s="790"/>
      <c r="CL278" s="790"/>
      <c r="CM278" s="790"/>
      <c r="CN278" s="790"/>
      <c r="CO278" s="790"/>
      <c r="CP278" s="790"/>
      <c r="CQ278" s="790"/>
      <c r="CR278" s="790"/>
      <c r="CS278" s="790"/>
      <c r="CT278" s="790"/>
      <c r="CU278" s="790"/>
      <c r="CV278" s="790"/>
      <c r="CW278" s="790"/>
      <c r="CX278" s="790"/>
      <c r="CY278" s="790"/>
      <c r="CZ278" s="790"/>
      <c r="DA278" s="790"/>
      <c r="DB278" s="790"/>
      <c r="DC278" s="790"/>
      <c r="DD278" s="790"/>
      <c r="DE278" s="790"/>
      <c r="DF278" s="790"/>
      <c r="DG278" s="790"/>
      <c r="DH278" s="790"/>
      <c r="DI278" s="790"/>
      <c r="DJ278" s="790"/>
      <c r="DK278" s="790"/>
      <c r="DL278" s="790"/>
      <c r="DM278" s="790"/>
      <c r="DN278" s="790"/>
      <c r="DO278" s="790"/>
      <c r="DP278" s="790"/>
      <c r="DQ278" s="790"/>
      <c r="DR278" s="790"/>
      <c r="DS278" s="790"/>
      <c r="DT278" s="790"/>
      <c r="DU278" s="790"/>
      <c r="DV278" s="790"/>
      <c r="DW278" s="790"/>
      <c r="DX278" s="790"/>
      <c r="DY278" s="790"/>
      <c r="DZ278" s="790"/>
      <c r="EA278" s="790"/>
      <c r="EB278" s="790"/>
      <c r="EC278" s="790"/>
      <c r="ED278" s="790"/>
      <c r="EE278" s="790"/>
      <c r="EF278" s="790"/>
      <c r="EG278" s="790"/>
      <c r="EH278" s="790"/>
      <c r="EI278" s="790"/>
      <c r="EJ278" s="790"/>
      <c r="EK278" s="790"/>
      <c r="EL278" s="790"/>
      <c r="EM278" s="790"/>
      <c r="EN278" s="790"/>
      <c r="EO278" s="790"/>
      <c r="EP278" s="790"/>
      <c r="EQ278" s="790"/>
      <c r="ER278" s="790"/>
      <c r="ES278" s="790"/>
      <c r="ET278" s="790"/>
      <c r="EU278" s="790"/>
      <c r="EV278" s="790"/>
      <c r="EW278" s="790"/>
      <c r="EX278" s="790"/>
      <c r="EY278" s="790"/>
      <c r="EZ278" s="790"/>
      <c r="FA278" s="790"/>
      <c r="FB278" s="790"/>
      <c r="FC278" s="790"/>
      <c r="FD278" s="790"/>
      <c r="FE278" s="790"/>
      <c r="FF278" s="790"/>
      <c r="FG278" s="790"/>
      <c r="FH278" s="790"/>
      <c r="FI278" s="790"/>
      <c r="FJ278" s="790"/>
      <c r="FK278" s="790"/>
      <c r="FL278" s="790"/>
      <c r="FM278" s="790"/>
      <c r="FN278" s="790"/>
      <c r="FO278" s="790"/>
      <c r="FP278" s="790"/>
      <c r="FQ278" s="790"/>
      <c r="FR278" s="790"/>
      <c r="FS278" s="790"/>
      <c r="FT278" s="790"/>
      <c r="FU278" s="790"/>
      <c r="FV278" s="790"/>
      <c r="FW278" s="790"/>
      <c r="FX278" s="790"/>
      <c r="FY278" s="790"/>
      <c r="FZ278" s="790"/>
      <c r="GA278" s="790"/>
      <c r="GB278" s="790"/>
      <c r="GC278" s="790"/>
      <c r="GD278" s="790"/>
      <c r="GE278" s="790"/>
      <c r="GF278" s="790"/>
      <c r="GG278" s="790"/>
      <c r="GH278" s="790"/>
      <c r="GI278" s="790"/>
      <c r="GJ278" s="790"/>
      <c r="GK278" s="790"/>
      <c r="GL278" s="790"/>
      <c r="GM278" s="790"/>
      <c r="GN278" s="790"/>
      <c r="GO278" s="790"/>
      <c r="GP278" s="790"/>
      <c r="GQ278" s="790"/>
      <c r="GR278" s="790"/>
      <c r="GS278" s="790"/>
      <c r="GT278" s="790"/>
      <c r="GU278" s="790"/>
      <c r="GV278" s="790"/>
      <c r="GW278" s="790"/>
      <c r="GX278" s="790"/>
      <c r="GY278" s="790"/>
      <c r="GZ278" s="790"/>
      <c r="HA278" s="790"/>
      <c r="HB278" s="790"/>
      <c r="HC278" s="790"/>
      <c r="HD278" s="790"/>
      <c r="HE278" s="790"/>
      <c r="HF278" s="790"/>
      <c r="HG278" s="790"/>
      <c r="HH278" s="790"/>
      <c r="HI278" s="790"/>
      <c r="HJ278" s="790"/>
      <c r="HK278" s="790"/>
      <c r="HL278" s="790"/>
      <c r="HM278" s="790"/>
      <c r="HN278" s="790"/>
      <c r="HO278" s="790"/>
      <c r="HP278" s="790"/>
      <c r="HQ278" s="790"/>
      <c r="HR278" s="790"/>
      <c r="HS278" s="790"/>
      <c r="HT278" s="790"/>
      <c r="HU278" s="790"/>
      <c r="HV278" s="790"/>
      <c r="HW278" s="790"/>
      <c r="HX278" s="790"/>
      <c r="HY278" s="790"/>
      <c r="HZ278" s="790"/>
      <c r="IA278" s="790"/>
      <c r="IB278" s="790"/>
      <c r="IC278" s="790"/>
      <c r="ID278" s="790"/>
      <c r="IE278" s="790"/>
      <c r="IF278" s="790"/>
      <c r="IG278" s="790"/>
      <c r="IH278" s="790"/>
      <c r="II278" s="790"/>
      <c r="IJ278" s="790"/>
      <c r="IK278" s="790"/>
      <c r="IL278" s="790"/>
      <c r="IM278" s="790"/>
      <c r="IN278" s="790"/>
      <c r="IO278" s="790"/>
      <c r="IP278" s="790"/>
      <c r="IQ278" s="790"/>
      <c r="IR278" s="790"/>
      <c r="IS278" s="790"/>
      <c r="IT278" s="790"/>
      <c r="IU278" s="790"/>
      <c r="IV278" s="790"/>
    </row>
    <row r="279" spans="1:256">
      <c r="A279" s="786"/>
      <c r="B279" s="1207" t="s">
        <v>605</v>
      </c>
      <c r="C279" s="1208"/>
      <c r="D279" s="1208"/>
      <c r="E279" s="1209"/>
      <c r="F279" s="791">
        <v>-419.15800000000002</v>
      </c>
      <c r="G279" s="792">
        <v>-517.45899999999995</v>
      </c>
      <c r="H279" s="793">
        <v>0</v>
      </c>
      <c r="I279" s="707">
        <v>-936.61699999999996</v>
      </c>
      <c r="J279" s="792">
        <v>-928.83299999999997</v>
      </c>
      <c r="K279" s="792">
        <v>-507.66500000000002</v>
      </c>
      <c r="L279" s="793">
        <v>0</v>
      </c>
      <c r="M279" s="707">
        <v>-1436.498</v>
      </c>
      <c r="AK279" s="790"/>
      <c r="AL279" s="790"/>
      <c r="AM279" s="790"/>
      <c r="AN279" s="790"/>
      <c r="AO279" s="790"/>
      <c r="AP279" s="790"/>
      <c r="AQ279" s="790"/>
      <c r="AR279" s="790"/>
      <c r="AS279" s="790"/>
      <c r="AT279" s="790"/>
      <c r="AU279" s="790"/>
      <c r="AV279" s="790"/>
      <c r="AW279" s="790"/>
      <c r="AX279" s="790"/>
      <c r="AY279" s="790"/>
      <c r="AZ279" s="790"/>
      <c r="BA279" s="790"/>
      <c r="BB279" s="790"/>
      <c r="BC279" s="790"/>
      <c r="BD279" s="790"/>
      <c r="BE279" s="790"/>
      <c r="BF279" s="790"/>
      <c r="BG279" s="790"/>
      <c r="BH279" s="790"/>
      <c r="BI279" s="790"/>
      <c r="BJ279" s="790"/>
      <c r="BK279" s="790"/>
      <c r="BL279" s="790"/>
      <c r="BM279" s="790"/>
      <c r="BN279" s="790"/>
      <c r="BO279" s="790"/>
      <c r="BP279" s="790"/>
      <c r="BQ279" s="790"/>
      <c r="BR279" s="790"/>
      <c r="BS279" s="790"/>
      <c r="BT279" s="790"/>
      <c r="BU279" s="790"/>
      <c r="BV279" s="790"/>
      <c r="BW279" s="790"/>
      <c r="BX279" s="790"/>
      <c r="BY279" s="790"/>
      <c r="BZ279" s="790"/>
      <c r="CA279" s="790"/>
      <c r="CB279" s="790"/>
      <c r="CC279" s="790"/>
      <c r="CD279" s="790"/>
      <c r="CE279" s="790"/>
      <c r="CF279" s="790"/>
      <c r="CG279" s="790"/>
      <c r="CH279" s="790"/>
      <c r="CI279" s="790"/>
      <c r="CJ279" s="790"/>
      <c r="CK279" s="790"/>
      <c r="CL279" s="790"/>
      <c r="CM279" s="790"/>
      <c r="CN279" s="790"/>
      <c r="CO279" s="790"/>
      <c r="CP279" s="790"/>
      <c r="CQ279" s="790"/>
      <c r="CR279" s="790"/>
      <c r="CS279" s="790"/>
      <c r="CT279" s="790"/>
      <c r="CU279" s="790"/>
      <c r="CV279" s="790"/>
      <c r="CW279" s="790"/>
      <c r="CX279" s="790"/>
      <c r="CY279" s="790"/>
      <c r="CZ279" s="790"/>
      <c r="DA279" s="790"/>
      <c r="DB279" s="790"/>
      <c r="DC279" s="790"/>
      <c r="DD279" s="790"/>
      <c r="DE279" s="790"/>
      <c r="DF279" s="790"/>
      <c r="DG279" s="790"/>
      <c r="DH279" s="790"/>
      <c r="DI279" s="790"/>
      <c r="DJ279" s="790"/>
      <c r="DK279" s="790"/>
      <c r="DL279" s="790"/>
      <c r="DM279" s="790"/>
      <c r="DN279" s="790"/>
      <c r="DO279" s="790"/>
      <c r="DP279" s="790"/>
      <c r="DQ279" s="790"/>
      <c r="DR279" s="790"/>
      <c r="DS279" s="790"/>
      <c r="DT279" s="790"/>
      <c r="DU279" s="790"/>
      <c r="DV279" s="790"/>
      <c r="DW279" s="790"/>
      <c r="DX279" s="790"/>
      <c r="DY279" s="790"/>
      <c r="DZ279" s="790"/>
      <c r="EA279" s="790"/>
      <c r="EB279" s="790"/>
      <c r="EC279" s="790"/>
      <c r="ED279" s="790"/>
      <c r="EE279" s="790"/>
      <c r="EF279" s="790"/>
      <c r="EG279" s="790"/>
      <c r="EH279" s="790"/>
      <c r="EI279" s="790"/>
      <c r="EJ279" s="790"/>
      <c r="EK279" s="790"/>
      <c r="EL279" s="790"/>
      <c r="EM279" s="790"/>
      <c r="EN279" s="790"/>
      <c r="EO279" s="790"/>
      <c r="EP279" s="790"/>
      <c r="EQ279" s="790"/>
      <c r="ER279" s="790"/>
      <c r="ES279" s="790"/>
      <c r="ET279" s="790"/>
      <c r="EU279" s="790"/>
      <c r="EV279" s="790"/>
      <c r="EW279" s="790"/>
      <c r="EX279" s="790"/>
      <c r="EY279" s="790"/>
      <c r="EZ279" s="790"/>
      <c r="FA279" s="790"/>
      <c r="FB279" s="790"/>
      <c r="FC279" s="790"/>
      <c r="FD279" s="790"/>
      <c r="FE279" s="790"/>
      <c r="FF279" s="790"/>
      <c r="FG279" s="790"/>
      <c r="FH279" s="790"/>
      <c r="FI279" s="790"/>
      <c r="FJ279" s="790"/>
      <c r="FK279" s="790"/>
      <c r="FL279" s="790"/>
      <c r="FM279" s="790"/>
      <c r="FN279" s="790"/>
      <c r="FO279" s="790"/>
      <c r="FP279" s="790"/>
      <c r="FQ279" s="790"/>
      <c r="FR279" s="790"/>
      <c r="FS279" s="790"/>
      <c r="FT279" s="790"/>
      <c r="FU279" s="790"/>
      <c r="FV279" s="790"/>
      <c r="FW279" s="790"/>
      <c r="FX279" s="790"/>
      <c r="FY279" s="790"/>
      <c r="FZ279" s="790"/>
      <c r="GA279" s="790"/>
      <c r="GB279" s="790"/>
      <c r="GC279" s="790"/>
      <c r="GD279" s="790"/>
      <c r="GE279" s="790"/>
      <c r="GF279" s="790"/>
      <c r="GG279" s="790"/>
      <c r="GH279" s="790"/>
      <c r="GI279" s="790"/>
      <c r="GJ279" s="790"/>
      <c r="GK279" s="790"/>
      <c r="GL279" s="790"/>
      <c r="GM279" s="790"/>
      <c r="GN279" s="790"/>
      <c r="GO279" s="790"/>
      <c r="GP279" s="790"/>
      <c r="GQ279" s="790"/>
      <c r="GR279" s="790"/>
      <c r="GS279" s="790"/>
      <c r="GT279" s="790"/>
      <c r="GU279" s="790"/>
      <c r="GV279" s="790"/>
      <c r="GW279" s="790"/>
      <c r="GX279" s="790"/>
      <c r="GY279" s="790"/>
      <c r="GZ279" s="790"/>
      <c r="HA279" s="790"/>
      <c r="HB279" s="790"/>
      <c r="HC279" s="790"/>
      <c r="HD279" s="790"/>
      <c r="HE279" s="790"/>
      <c r="HF279" s="790"/>
      <c r="HG279" s="790"/>
      <c r="HH279" s="790"/>
      <c r="HI279" s="790"/>
      <c r="HJ279" s="790"/>
      <c r="HK279" s="790"/>
      <c r="HL279" s="790"/>
      <c r="HM279" s="790"/>
      <c r="HN279" s="790"/>
      <c r="HO279" s="790"/>
      <c r="HP279" s="790"/>
      <c r="HQ279" s="790"/>
      <c r="HR279" s="790"/>
      <c r="HS279" s="790"/>
      <c r="HT279" s="790"/>
      <c r="HU279" s="790"/>
      <c r="HV279" s="790"/>
      <c r="HW279" s="790"/>
      <c r="HX279" s="790"/>
      <c r="HY279" s="790"/>
      <c r="HZ279" s="790"/>
      <c r="IA279" s="790"/>
      <c r="IB279" s="790"/>
      <c r="IC279" s="790"/>
      <c r="ID279" s="790"/>
      <c r="IE279" s="790"/>
      <c r="IF279" s="790"/>
      <c r="IG279" s="790"/>
      <c r="IH279" s="790"/>
      <c r="II279" s="790"/>
      <c r="IJ279" s="790"/>
      <c r="IK279" s="790"/>
      <c r="IL279" s="790"/>
      <c r="IM279" s="790"/>
      <c r="IN279" s="790"/>
      <c r="IO279" s="790"/>
      <c r="IP279" s="790"/>
      <c r="IQ279" s="790"/>
      <c r="IR279" s="790"/>
      <c r="IS279" s="790"/>
      <c r="IT279" s="790"/>
      <c r="IU279" s="790"/>
      <c r="IV279" s="790"/>
    </row>
    <row r="280" spans="1:256">
      <c r="A280" s="786"/>
      <c r="B280" s="1210" t="s">
        <v>606</v>
      </c>
      <c r="C280" s="1211"/>
      <c r="D280" s="1211"/>
      <c r="E280" s="1212"/>
      <c r="F280" s="791">
        <v>0</v>
      </c>
      <c r="G280" s="792">
        <v>124.01300000000001</v>
      </c>
      <c r="H280" s="793">
        <v>0.85299999999999998</v>
      </c>
      <c r="I280" s="707">
        <v>124.866</v>
      </c>
      <c r="J280" s="792">
        <v>17.504000000000001</v>
      </c>
      <c r="K280" s="792">
        <v>128.446</v>
      </c>
      <c r="L280" s="793">
        <v>1.5369999999999999</v>
      </c>
      <c r="M280" s="707">
        <v>147.48699999999999</v>
      </c>
      <c r="AK280" s="790"/>
      <c r="AL280" s="790"/>
      <c r="AM280" s="790"/>
      <c r="AN280" s="790"/>
      <c r="AO280" s="790"/>
      <c r="AP280" s="790"/>
      <c r="AQ280" s="790"/>
      <c r="AR280" s="790"/>
      <c r="AS280" s="790"/>
      <c r="AT280" s="790"/>
      <c r="AU280" s="790"/>
      <c r="AV280" s="790"/>
      <c r="AW280" s="790"/>
      <c r="AX280" s="790"/>
      <c r="AY280" s="790"/>
      <c r="AZ280" s="790"/>
      <c r="BA280" s="790"/>
      <c r="BB280" s="790"/>
      <c r="BC280" s="790"/>
      <c r="BD280" s="790"/>
      <c r="BE280" s="790"/>
      <c r="BF280" s="790"/>
      <c r="BG280" s="790"/>
      <c r="BH280" s="790"/>
      <c r="BI280" s="790"/>
      <c r="BJ280" s="790"/>
      <c r="BK280" s="790"/>
      <c r="BL280" s="790"/>
      <c r="BM280" s="790"/>
      <c r="BN280" s="790"/>
      <c r="BO280" s="790"/>
      <c r="BP280" s="790"/>
      <c r="BQ280" s="790"/>
      <c r="BR280" s="790"/>
      <c r="BS280" s="790"/>
      <c r="BT280" s="790"/>
      <c r="BU280" s="790"/>
      <c r="BV280" s="790"/>
      <c r="BW280" s="790"/>
      <c r="BX280" s="790"/>
      <c r="BY280" s="790"/>
      <c r="BZ280" s="790"/>
      <c r="CA280" s="790"/>
      <c r="CB280" s="790"/>
      <c r="CC280" s="790"/>
      <c r="CD280" s="790"/>
      <c r="CE280" s="790"/>
      <c r="CF280" s="790"/>
      <c r="CG280" s="790"/>
      <c r="CH280" s="790"/>
      <c r="CI280" s="790"/>
      <c r="CJ280" s="790"/>
      <c r="CK280" s="790"/>
      <c r="CL280" s="790"/>
      <c r="CM280" s="790"/>
      <c r="CN280" s="790"/>
      <c r="CO280" s="790"/>
      <c r="CP280" s="790"/>
      <c r="CQ280" s="790"/>
      <c r="CR280" s="790"/>
      <c r="CS280" s="790"/>
      <c r="CT280" s="790"/>
      <c r="CU280" s="790"/>
      <c r="CV280" s="790"/>
      <c r="CW280" s="790"/>
      <c r="CX280" s="790"/>
      <c r="CY280" s="790"/>
      <c r="CZ280" s="790"/>
      <c r="DA280" s="790"/>
      <c r="DB280" s="790"/>
      <c r="DC280" s="790"/>
      <c r="DD280" s="790"/>
      <c r="DE280" s="790"/>
      <c r="DF280" s="790"/>
      <c r="DG280" s="790"/>
      <c r="DH280" s="790"/>
      <c r="DI280" s="790"/>
      <c r="DJ280" s="790"/>
      <c r="DK280" s="790"/>
      <c r="DL280" s="790"/>
      <c r="DM280" s="790"/>
      <c r="DN280" s="790"/>
      <c r="DO280" s="790"/>
      <c r="DP280" s="790"/>
      <c r="DQ280" s="790"/>
      <c r="DR280" s="790"/>
      <c r="DS280" s="790"/>
      <c r="DT280" s="790"/>
      <c r="DU280" s="790"/>
      <c r="DV280" s="790"/>
      <c r="DW280" s="790"/>
      <c r="DX280" s="790"/>
      <c r="DY280" s="790"/>
      <c r="DZ280" s="790"/>
      <c r="EA280" s="790"/>
      <c r="EB280" s="790"/>
      <c r="EC280" s="790"/>
      <c r="ED280" s="790"/>
      <c r="EE280" s="790"/>
      <c r="EF280" s="790"/>
      <c r="EG280" s="790"/>
      <c r="EH280" s="790"/>
      <c r="EI280" s="790"/>
      <c r="EJ280" s="790"/>
      <c r="EK280" s="790"/>
      <c r="EL280" s="790"/>
      <c r="EM280" s="790"/>
      <c r="EN280" s="790"/>
      <c r="EO280" s="790"/>
      <c r="EP280" s="790"/>
      <c r="EQ280" s="790"/>
      <c r="ER280" s="790"/>
      <c r="ES280" s="790"/>
      <c r="ET280" s="790"/>
      <c r="EU280" s="790"/>
      <c r="EV280" s="790"/>
      <c r="EW280" s="790"/>
      <c r="EX280" s="790"/>
      <c r="EY280" s="790"/>
      <c r="EZ280" s="790"/>
      <c r="FA280" s="790"/>
      <c r="FB280" s="790"/>
      <c r="FC280" s="790"/>
      <c r="FD280" s="790"/>
      <c r="FE280" s="790"/>
      <c r="FF280" s="790"/>
      <c r="FG280" s="790"/>
      <c r="FH280" s="790"/>
      <c r="FI280" s="790"/>
      <c r="FJ280" s="790"/>
      <c r="FK280" s="790"/>
      <c r="FL280" s="790"/>
      <c r="FM280" s="790"/>
      <c r="FN280" s="790"/>
      <c r="FO280" s="790"/>
      <c r="FP280" s="790"/>
      <c r="FQ280" s="790"/>
      <c r="FR280" s="790"/>
      <c r="FS280" s="790"/>
      <c r="FT280" s="790"/>
      <c r="FU280" s="790"/>
      <c r="FV280" s="790"/>
      <c r="FW280" s="790"/>
      <c r="FX280" s="790"/>
      <c r="FY280" s="790"/>
      <c r="FZ280" s="790"/>
      <c r="GA280" s="790"/>
      <c r="GB280" s="790"/>
      <c r="GC280" s="790"/>
      <c r="GD280" s="790"/>
      <c r="GE280" s="790"/>
      <c r="GF280" s="790"/>
      <c r="GG280" s="790"/>
      <c r="GH280" s="790"/>
      <c r="GI280" s="790"/>
      <c r="GJ280" s="790"/>
      <c r="GK280" s="790"/>
      <c r="GL280" s="790"/>
      <c r="GM280" s="790"/>
      <c r="GN280" s="790"/>
      <c r="GO280" s="790"/>
      <c r="GP280" s="790"/>
      <c r="GQ280" s="790"/>
      <c r="GR280" s="790"/>
      <c r="GS280" s="790"/>
      <c r="GT280" s="790"/>
      <c r="GU280" s="790"/>
      <c r="GV280" s="790"/>
      <c r="GW280" s="790"/>
      <c r="GX280" s="790"/>
      <c r="GY280" s="790"/>
      <c r="GZ280" s="790"/>
      <c r="HA280" s="790"/>
      <c r="HB280" s="790"/>
      <c r="HC280" s="790"/>
      <c r="HD280" s="790"/>
      <c r="HE280" s="790"/>
      <c r="HF280" s="790"/>
      <c r="HG280" s="790"/>
      <c r="HH280" s="790"/>
      <c r="HI280" s="790"/>
      <c r="HJ280" s="790"/>
      <c r="HK280" s="790"/>
      <c r="HL280" s="790"/>
      <c r="HM280" s="790"/>
      <c r="HN280" s="790"/>
      <c r="HO280" s="790"/>
      <c r="HP280" s="790"/>
      <c r="HQ280" s="790"/>
      <c r="HR280" s="790"/>
      <c r="HS280" s="790"/>
      <c r="HT280" s="790"/>
      <c r="HU280" s="790"/>
      <c r="HV280" s="790"/>
      <c r="HW280" s="790"/>
      <c r="HX280" s="790"/>
      <c r="HY280" s="790"/>
      <c r="HZ280" s="790"/>
      <c r="IA280" s="790"/>
      <c r="IB280" s="790"/>
      <c r="IC280" s="790"/>
      <c r="ID280" s="790"/>
      <c r="IE280" s="790"/>
      <c r="IF280" s="790"/>
      <c r="IG280" s="790"/>
      <c r="IH280" s="790"/>
      <c r="II280" s="790"/>
      <c r="IJ280" s="790"/>
      <c r="IK280" s="790"/>
      <c r="IL280" s="790"/>
      <c r="IM280" s="790"/>
      <c r="IN280" s="790"/>
      <c r="IO280" s="790"/>
      <c r="IP280" s="790"/>
      <c r="IQ280" s="790"/>
      <c r="IR280" s="790"/>
      <c r="IS280" s="790"/>
      <c r="IT280" s="790"/>
      <c r="IU280" s="790"/>
      <c r="IV280" s="790"/>
    </row>
    <row r="281" spans="1:256" ht="13.5" thickBot="1">
      <c r="A281" s="799"/>
      <c r="B281" s="1213" t="s">
        <v>607</v>
      </c>
      <c r="C281" s="1214"/>
      <c r="D281" s="1214"/>
      <c r="E281" s="1215"/>
      <c r="F281" s="796">
        <v>-1.706</v>
      </c>
      <c r="G281" s="797">
        <v>-335.31799999999998</v>
      </c>
      <c r="H281" s="798">
        <v>-0.85399999999999998</v>
      </c>
      <c r="I281" s="696">
        <v>-337.87799999999999</v>
      </c>
      <c r="J281" s="797">
        <v>-20.021999999999998</v>
      </c>
      <c r="K281" s="797">
        <v>-355.86700000000002</v>
      </c>
      <c r="L281" s="798">
        <v>-1.538</v>
      </c>
      <c r="M281" s="696">
        <v>-377.42700000000002</v>
      </c>
      <c r="AK281" s="790"/>
      <c r="AL281" s="790"/>
      <c r="AM281" s="790"/>
      <c r="AN281" s="790"/>
      <c r="AO281" s="790"/>
      <c r="AP281" s="790"/>
      <c r="AQ281" s="790"/>
      <c r="AR281" s="790"/>
      <c r="AS281" s="790"/>
      <c r="AT281" s="790"/>
      <c r="AU281" s="790"/>
      <c r="AV281" s="790"/>
      <c r="AW281" s="790"/>
      <c r="AX281" s="790"/>
      <c r="AY281" s="790"/>
      <c r="AZ281" s="790"/>
      <c r="BA281" s="790"/>
      <c r="BB281" s="790"/>
      <c r="BC281" s="790"/>
      <c r="BD281" s="790"/>
      <c r="BE281" s="790"/>
      <c r="BF281" s="790"/>
      <c r="BG281" s="790"/>
      <c r="BH281" s="790"/>
      <c r="BI281" s="790"/>
      <c r="BJ281" s="790"/>
      <c r="BK281" s="790"/>
      <c r="BL281" s="790"/>
      <c r="BM281" s="790"/>
      <c r="BN281" s="790"/>
      <c r="BO281" s="790"/>
      <c r="BP281" s="790"/>
      <c r="BQ281" s="790"/>
      <c r="BR281" s="790"/>
      <c r="BS281" s="790"/>
      <c r="BT281" s="790"/>
      <c r="BU281" s="790"/>
      <c r="BV281" s="790"/>
      <c r="BW281" s="790"/>
      <c r="BX281" s="790"/>
      <c r="BY281" s="790"/>
      <c r="BZ281" s="790"/>
      <c r="CA281" s="790"/>
      <c r="CB281" s="790"/>
      <c r="CC281" s="790"/>
      <c r="CD281" s="790"/>
      <c r="CE281" s="790"/>
      <c r="CF281" s="790"/>
      <c r="CG281" s="790"/>
      <c r="CH281" s="790"/>
      <c r="CI281" s="790"/>
      <c r="CJ281" s="790"/>
      <c r="CK281" s="790"/>
      <c r="CL281" s="790"/>
      <c r="CM281" s="790"/>
      <c r="CN281" s="790"/>
      <c r="CO281" s="790"/>
      <c r="CP281" s="790"/>
      <c r="CQ281" s="790"/>
      <c r="CR281" s="790"/>
      <c r="CS281" s="790"/>
      <c r="CT281" s="790"/>
      <c r="CU281" s="790"/>
      <c r="CV281" s="790"/>
      <c r="CW281" s="790"/>
      <c r="CX281" s="790"/>
      <c r="CY281" s="790"/>
      <c r="CZ281" s="790"/>
      <c r="DA281" s="790"/>
      <c r="DB281" s="790"/>
      <c r="DC281" s="790"/>
      <c r="DD281" s="790"/>
      <c r="DE281" s="790"/>
      <c r="DF281" s="790"/>
      <c r="DG281" s="790"/>
      <c r="DH281" s="790"/>
      <c r="DI281" s="790"/>
      <c r="DJ281" s="790"/>
      <c r="DK281" s="790"/>
      <c r="DL281" s="790"/>
      <c r="DM281" s="790"/>
      <c r="DN281" s="790"/>
      <c r="DO281" s="790"/>
      <c r="DP281" s="790"/>
      <c r="DQ281" s="790"/>
      <c r="DR281" s="790"/>
      <c r="DS281" s="790"/>
      <c r="DT281" s="790"/>
      <c r="DU281" s="790"/>
      <c r="DV281" s="790"/>
      <c r="DW281" s="790"/>
      <c r="DX281" s="790"/>
      <c r="DY281" s="790"/>
      <c r="DZ281" s="790"/>
      <c r="EA281" s="790"/>
      <c r="EB281" s="790"/>
      <c r="EC281" s="790"/>
      <c r="ED281" s="790"/>
      <c r="EE281" s="790"/>
      <c r="EF281" s="790"/>
      <c r="EG281" s="790"/>
      <c r="EH281" s="790"/>
      <c r="EI281" s="790"/>
      <c r="EJ281" s="790"/>
      <c r="EK281" s="790"/>
      <c r="EL281" s="790"/>
      <c r="EM281" s="790"/>
      <c r="EN281" s="790"/>
      <c r="EO281" s="790"/>
      <c r="EP281" s="790"/>
      <c r="EQ281" s="790"/>
      <c r="ER281" s="790"/>
      <c r="ES281" s="790"/>
      <c r="ET281" s="790"/>
      <c r="EU281" s="790"/>
      <c r="EV281" s="790"/>
      <c r="EW281" s="790"/>
      <c r="EX281" s="790"/>
      <c r="EY281" s="790"/>
      <c r="EZ281" s="790"/>
      <c r="FA281" s="790"/>
      <c r="FB281" s="790"/>
      <c r="FC281" s="790"/>
      <c r="FD281" s="790"/>
      <c r="FE281" s="790"/>
      <c r="FF281" s="790"/>
      <c r="FG281" s="790"/>
      <c r="FH281" s="790"/>
      <c r="FI281" s="790"/>
      <c r="FJ281" s="790"/>
      <c r="FK281" s="790"/>
      <c r="FL281" s="790"/>
      <c r="FM281" s="790"/>
      <c r="FN281" s="790"/>
      <c r="FO281" s="790"/>
      <c r="FP281" s="790"/>
      <c r="FQ281" s="790"/>
      <c r="FR281" s="790"/>
      <c r="FS281" s="790"/>
      <c r="FT281" s="790"/>
      <c r="FU281" s="790"/>
      <c r="FV281" s="790"/>
      <c r="FW281" s="790"/>
      <c r="FX281" s="790"/>
      <c r="FY281" s="790"/>
      <c r="FZ281" s="790"/>
      <c r="GA281" s="790"/>
      <c r="GB281" s="790"/>
      <c r="GC281" s="790"/>
      <c r="GD281" s="790"/>
      <c r="GE281" s="790"/>
      <c r="GF281" s="790"/>
      <c r="GG281" s="790"/>
      <c r="GH281" s="790"/>
      <c r="GI281" s="790"/>
      <c r="GJ281" s="790"/>
      <c r="GK281" s="790"/>
      <c r="GL281" s="790"/>
      <c r="GM281" s="790"/>
      <c r="GN281" s="790"/>
      <c r="GO281" s="790"/>
      <c r="GP281" s="790"/>
      <c r="GQ281" s="790"/>
      <c r="GR281" s="790"/>
      <c r="GS281" s="790"/>
      <c r="GT281" s="790"/>
      <c r="GU281" s="790"/>
      <c r="GV281" s="790"/>
      <c r="GW281" s="790"/>
      <c r="GX281" s="790"/>
      <c r="GY281" s="790"/>
      <c r="GZ281" s="790"/>
      <c r="HA281" s="790"/>
      <c r="HB281" s="790"/>
      <c r="HC281" s="790"/>
      <c r="HD281" s="790"/>
      <c r="HE281" s="790"/>
      <c r="HF281" s="790"/>
      <c r="HG281" s="790"/>
      <c r="HH281" s="790"/>
      <c r="HI281" s="790"/>
      <c r="HJ281" s="790"/>
      <c r="HK281" s="790"/>
      <c r="HL281" s="790"/>
      <c r="HM281" s="790"/>
      <c r="HN281" s="790"/>
      <c r="HO281" s="790"/>
      <c r="HP281" s="790"/>
      <c r="HQ281" s="790"/>
      <c r="HR281" s="790"/>
      <c r="HS281" s="790"/>
      <c r="HT281" s="790"/>
      <c r="HU281" s="790"/>
      <c r="HV281" s="790"/>
      <c r="HW281" s="790"/>
      <c r="HX281" s="790"/>
      <c r="HY281" s="790"/>
      <c r="HZ281" s="790"/>
      <c r="IA281" s="790"/>
      <c r="IB281" s="790"/>
      <c r="IC281" s="790"/>
      <c r="ID281" s="790"/>
      <c r="IE281" s="790"/>
      <c r="IF281" s="790"/>
      <c r="IG281" s="790"/>
      <c r="IH281" s="790"/>
      <c r="II281" s="790"/>
      <c r="IJ281" s="790"/>
      <c r="IK281" s="790"/>
      <c r="IL281" s="790"/>
      <c r="IM281" s="790"/>
      <c r="IN281" s="790"/>
      <c r="IO281" s="790"/>
      <c r="IP281" s="790"/>
      <c r="IQ281" s="790"/>
      <c r="IR281" s="790"/>
      <c r="IS281" s="790"/>
      <c r="IT281" s="790"/>
      <c r="IU281" s="790"/>
      <c r="IV281" s="790"/>
    </row>
    <row r="282" spans="1:256" ht="13.5" thickBot="1">
      <c r="A282" s="800"/>
      <c r="B282" s="1216" t="s">
        <v>608</v>
      </c>
      <c r="C282" s="1217"/>
      <c r="D282" s="1217"/>
      <c r="E282" s="1218"/>
      <c r="F282" s="745">
        <v>201608.96900000001</v>
      </c>
      <c r="G282" s="678">
        <v>92155.283939999936</v>
      </c>
      <c r="H282" s="679">
        <v>11525.615</v>
      </c>
      <c r="I282" s="700">
        <v>305289.86793999991</v>
      </c>
      <c r="J282" s="678">
        <v>212034.212</v>
      </c>
      <c r="K282" s="678">
        <v>98803.751000000004</v>
      </c>
      <c r="L282" s="679">
        <v>20338.273000000001</v>
      </c>
      <c r="M282" s="700">
        <v>331176.23599999998</v>
      </c>
      <c r="N282" s="667"/>
      <c r="O282" s="667"/>
      <c r="P282" s="667"/>
      <c r="Q282" s="667"/>
      <c r="R282" s="667"/>
      <c r="S282" s="667"/>
      <c r="T282" s="667"/>
      <c r="U282" s="667"/>
      <c r="V282" s="667"/>
      <c r="W282" s="667"/>
      <c r="X282" s="667"/>
      <c r="Y282" s="667"/>
      <c r="Z282" s="667"/>
      <c r="AA282" s="667"/>
      <c r="AB282" s="667"/>
      <c r="AC282" s="667"/>
      <c r="AD282" s="667"/>
      <c r="AE282" s="667"/>
      <c r="AF282" s="667"/>
      <c r="AG282" s="667"/>
      <c r="AH282" s="667"/>
      <c r="AI282" s="667"/>
      <c r="AJ282" s="667"/>
      <c r="AK282" s="756"/>
      <c r="AL282" s="756"/>
      <c r="AM282" s="756"/>
      <c r="AN282" s="756"/>
      <c r="AO282" s="756"/>
      <c r="AP282" s="756"/>
      <c r="AQ282" s="756"/>
      <c r="AR282" s="756"/>
      <c r="AS282" s="756"/>
      <c r="AT282" s="756"/>
      <c r="AU282" s="756"/>
      <c r="AV282" s="756"/>
      <c r="AW282" s="756"/>
      <c r="AX282" s="756"/>
      <c r="AY282" s="756"/>
      <c r="AZ282" s="756"/>
      <c r="BA282" s="756"/>
      <c r="BB282" s="756"/>
      <c r="BC282" s="756"/>
      <c r="BD282" s="756"/>
      <c r="BE282" s="756"/>
      <c r="BF282" s="756"/>
      <c r="BG282" s="756"/>
      <c r="BH282" s="756"/>
      <c r="BI282" s="756"/>
      <c r="BJ282" s="756"/>
      <c r="BK282" s="756"/>
      <c r="BL282" s="756"/>
      <c r="BM282" s="756"/>
      <c r="BN282" s="756"/>
      <c r="BO282" s="756"/>
      <c r="BP282" s="756"/>
      <c r="BQ282" s="756"/>
      <c r="BR282" s="756"/>
      <c r="BS282" s="756"/>
      <c r="BT282" s="756"/>
      <c r="BU282" s="756"/>
      <c r="BV282" s="756"/>
      <c r="BW282" s="756"/>
      <c r="BX282" s="756"/>
      <c r="BY282" s="756"/>
      <c r="BZ282" s="756"/>
      <c r="CA282" s="756"/>
      <c r="CB282" s="756"/>
      <c r="CC282" s="756"/>
      <c r="CD282" s="756"/>
      <c r="CE282" s="756"/>
      <c r="CF282" s="756"/>
      <c r="CG282" s="756"/>
      <c r="CH282" s="756"/>
      <c r="CI282" s="756"/>
      <c r="CJ282" s="756"/>
      <c r="CK282" s="756"/>
      <c r="CL282" s="756"/>
      <c r="CM282" s="756"/>
      <c r="CN282" s="756"/>
      <c r="CO282" s="756"/>
      <c r="CP282" s="756"/>
      <c r="CQ282" s="756"/>
      <c r="CR282" s="756"/>
      <c r="CS282" s="756"/>
      <c r="CT282" s="756"/>
      <c r="CU282" s="756"/>
      <c r="CV282" s="756"/>
      <c r="CW282" s="756"/>
      <c r="CX282" s="756"/>
      <c r="CY282" s="756"/>
      <c r="CZ282" s="756"/>
      <c r="DA282" s="756"/>
      <c r="DB282" s="756"/>
      <c r="DC282" s="756"/>
      <c r="DD282" s="756"/>
      <c r="DE282" s="756"/>
      <c r="DF282" s="756"/>
      <c r="DG282" s="756"/>
      <c r="DH282" s="756"/>
      <c r="DI282" s="756"/>
      <c r="DJ282" s="756"/>
      <c r="DK282" s="756"/>
      <c r="DL282" s="756"/>
      <c r="DM282" s="756"/>
      <c r="DN282" s="756"/>
      <c r="DO282" s="756"/>
      <c r="DP282" s="756"/>
      <c r="DQ282" s="756"/>
      <c r="DR282" s="756"/>
      <c r="DS282" s="756"/>
      <c r="DT282" s="756"/>
      <c r="DU282" s="756"/>
      <c r="DV282" s="756"/>
      <c r="DW282" s="756"/>
      <c r="DX282" s="756"/>
      <c r="DY282" s="756"/>
      <c r="DZ282" s="756"/>
      <c r="EA282" s="756"/>
      <c r="EB282" s="756"/>
      <c r="EC282" s="756"/>
      <c r="ED282" s="756"/>
      <c r="EE282" s="756"/>
      <c r="EF282" s="756"/>
      <c r="EG282" s="756"/>
      <c r="EH282" s="756"/>
      <c r="EI282" s="756"/>
      <c r="EJ282" s="756"/>
      <c r="EK282" s="756"/>
      <c r="EL282" s="756"/>
      <c r="EM282" s="756"/>
      <c r="EN282" s="756"/>
      <c r="EO282" s="756"/>
      <c r="EP282" s="756"/>
      <c r="EQ282" s="756"/>
      <c r="ER282" s="756"/>
      <c r="ES282" s="756"/>
      <c r="ET282" s="756"/>
      <c r="EU282" s="756"/>
      <c r="EV282" s="756"/>
      <c r="EW282" s="756"/>
      <c r="EX282" s="756"/>
      <c r="EY282" s="756"/>
      <c r="EZ282" s="756"/>
      <c r="FA282" s="756"/>
      <c r="FB282" s="756"/>
      <c r="FC282" s="756"/>
      <c r="FD282" s="756"/>
      <c r="FE282" s="756"/>
      <c r="FF282" s="756"/>
      <c r="FG282" s="756"/>
      <c r="FH282" s="756"/>
      <c r="FI282" s="756"/>
      <c r="FJ282" s="756"/>
      <c r="FK282" s="756"/>
      <c r="FL282" s="756"/>
      <c r="FM282" s="756"/>
      <c r="FN282" s="756"/>
      <c r="FO282" s="756"/>
      <c r="FP282" s="756"/>
      <c r="FQ282" s="756"/>
      <c r="FR282" s="756"/>
      <c r="FS282" s="756"/>
      <c r="FT282" s="756"/>
      <c r="FU282" s="756"/>
      <c r="FV282" s="756"/>
      <c r="FW282" s="756"/>
      <c r="FX282" s="756"/>
      <c r="FY282" s="756"/>
      <c r="FZ282" s="756"/>
      <c r="GA282" s="756"/>
      <c r="GB282" s="756"/>
      <c r="GC282" s="756"/>
      <c r="GD282" s="756"/>
      <c r="GE282" s="756"/>
      <c r="GF282" s="756"/>
      <c r="GG282" s="756"/>
      <c r="GH282" s="756"/>
      <c r="GI282" s="756"/>
      <c r="GJ282" s="756"/>
      <c r="GK282" s="756"/>
      <c r="GL282" s="756"/>
      <c r="GM282" s="756"/>
      <c r="GN282" s="756"/>
      <c r="GO282" s="756"/>
      <c r="GP282" s="756"/>
      <c r="GQ282" s="756"/>
      <c r="GR282" s="756"/>
      <c r="GS282" s="756"/>
      <c r="GT282" s="756"/>
      <c r="GU282" s="756"/>
      <c r="GV282" s="756"/>
      <c r="GW282" s="756"/>
      <c r="GX282" s="756"/>
      <c r="GY282" s="756"/>
      <c r="GZ282" s="756"/>
      <c r="HA282" s="756"/>
      <c r="HB282" s="756"/>
      <c r="HC282" s="756"/>
      <c r="HD282" s="756"/>
      <c r="HE282" s="756"/>
      <c r="HF282" s="756"/>
      <c r="HG282" s="756"/>
      <c r="HH282" s="756"/>
      <c r="HI282" s="756"/>
      <c r="HJ282" s="756"/>
      <c r="HK282" s="756"/>
      <c r="HL282" s="756"/>
      <c r="HM282" s="756"/>
      <c r="HN282" s="756"/>
      <c r="HO282" s="756"/>
      <c r="HP282" s="756"/>
      <c r="HQ282" s="756"/>
      <c r="HR282" s="756"/>
      <c r="HS282" s="756"/>
      <c r="HT282" s="756"/>
      <c r="HU282" s="756"/>
      <c r="HV282" s="756"/>
      <c r="HW282" s="756"/>
      <c r="HX282" s="756"/>
      <c r="HY282" s="756"/>
      <c r="HZ282" s="756"/>
      <c r="IA282" s="756"/>
      <c r="IB282" s="756"/>
      <c r="IC282" s="756"/>
      <c r="ID282" s="756"/>
      <c r="IE282" s="756"/>
      <c r="IF282" s="756"/>
      <c r="IG282" s="756"/>
      <c r="IH282" s="756"/>
      <c r="II282" s="756"/>
      <c r="IJ282" s="756"/>
      <c r="IK282" s="756"/>
      <c r="IL282" s="756"/>
      <c r="IM282" s="756"/>
      <c r="IN282" s="756"/>
      <c r="IO282" s="756"/>
      <c r="IP282" s="756"/>
      <c r="IQ282" s="756"/>
      <c r="IR282" s="756"/>
      <c r="IS282" s="756"/>
      <c r="IT282" s="756"/>
      <c r="IU282" s="756"/>
      <c r="IV282" s="756"/>
    </row>
    <row r="284" spans="1:256" ht="14.25">
      <c r="A284" s="801" t="s">
        <v>609</v>
      </c>
      <c r="E284" s="802"/>
      <c r="M284" s="803"/>
    </row>
    <row r="285" spans="1:256">
      <c r="B285" s="1219"/>
      <c r="C285" s="1219"/>
      <c r="D285" s="1219"/>
      <c r="E285" s="1219"/>
      <c r="F285" s="1219"/>
      <c r="G285" s="1219"/>
      <c r="H285" s="1219"/>
      <c r="I285" s="1219"/>
    </row>
    <row r="286" spans="1:256">
      <c r="B286" s="1219"/>
      <c r="C286" s="1219"/>
      <c r="D286" s="1219"/>
      <c r="E286" s="1219"/>
      <c r="F286" s="1219"/>
      <c r="G286" s="1219"/>
      <c r="H286" s="1219"/>
      <c r="I286" s="1219"/>
    </row>
    <row r="297" spans="13:13">
      <c r="M297" s="666">
        <v>1000</v>
      </c>
    </row>
  </sheetData>
  <mergeCells count="282">
    <mergeCell ref="B3:M3"/>
    <mergeCell ref="H4:I4"/>
    <mergeCell ref="L4:M4"/>
    <mergeCell ref="B5:E6"/>
    <mergeCell ref="F5:I5"/>
    <mergeCell ref="J5:M5"/>
    <mergeCell ref="B13:E13"/>
    <mergeCell ref="B14:E14"/>
    <mergeCell ref="B15:E15"/>
    <mergeCell ref="B16:E16"/>
    <mergeCell ref="B17:E17"/>
    <mergeCell ref="B18:E18"/>
    <mergeCell ref="B7:E7"/>
    <mergeCell ref="B8:E8"/>
    <mergeCell ref="B9:E9"/>
    <mergeCell ref="B10:E10"/>
    <mergeCell ref="B11:E11"/>
    <mergeCell ref="B12:E12"/>
    <mergeCell ref="B25:E25"/>
    <mergeCell ref="B26:E26"/>
    <mergeCell ref="B27:E27"/>
    <mergeCell ref="C28:E28"/>
    <mergeCell ref="C29:E29"/>
    <mergeCell ref="B30:E30"/>
    <mergeCell ref="B19:E19"/>
    <mergeCell ref="B20:E20"/>
    <mergeCell ref="B21:E21"/>
    <mergeCell ref="B22:E22"/>
    <mergeCell ref="B23:E23"/>
    <mergeCell ref="B24:E24"/>
    <mergeCell ref="B37:E37"/>
    <mergeCell ref="B38:E38"/>
    <mergeCell ref="B39:E39"/>
    <mergeCell ref="B40:E40"/>
    <mergeCell ref="B41:E41"/>
    <mergeCell ref="B42:E42"/>
    <mergeCell ref="C31:E31"/>
    <mergeCell ref="C32:E32"/>
    <mergeCell ref="C33:E33"/>
    <mergeCell ref="C34:E34"/>
    <mergeCell ref="C35:E35"/>
    <mergeCell ref="B36:E36"/>
    <mergeCell ref="B49:E49"/>
    <mergeCell ref="B50:E50"/>
    <mergeCell ref="B51:E51"/>
    <mergeCell ref="B52:E52"/>
    <mergeCell ref="B53:E53"/>
    <mergeCell ref="B54:E54"/>
    <mergeCell ref="B43:E43"/>
    <mergeCell ref="B44:E44"/>
    <mergeCell ref="B45:E45"/>
    <mergeCell ref="B46:E46"/>
    <mergeCell ref="B47:E47"/>
    <mergeCell ref="B48:E48"/>
    <mergeCell ref="B61:E61"/>
    <mergeCell ref="B62:E62"/>
    <mergeCell ref="B63:E63"/>
    <mergeCell ref="B64:E64"/>
    <mergeCell ref="B65:E65"/>
    <mergeCell ref="B66:E66"/>
    <mergeCell ref="B55:E55"/>
    <mergeCell ref="B56:E56"/>
    <mergeCell ref="B57:E57"/>
    <mergeCell ref="B58:E58"/>
    <mergeCell ref="B59:E59"/>
    <mergeCell ref="B60:E60"/>
    <mergeCell ref="C73:E73"/>
    <mergeCell ref="B74:E74"/>
    <mergeCell ref="C75:E75"/>
    <mergeCell ref="C76:E76"/>
    <mergeCell ref="B77:E77"/>
    <mergeCell ref="C78:E78"/>
    <mergeCell ref="B67:E67"/>
    <mergeCell ref="B68:E68"/>
    <mergeCell ref="B69:E69"/>
    <mergeCell ref="B70:E70"/>
    <mergeCell ref="C71:E71"/>
    <mergeCell ref="C72:E72"/>
    <mergeCell ref="B85:E85"/>
    <mergeCell ref="C86:E86"/>
    <mergeCell ref="C87:E87"/>
    <mergeCell ref="C88:E88"/>
    <mergeCell ref="B89:E89"/>
    <mergeCell ref="C90:E90"/>
    <mergeCell ref="C79:E79"/>
    <mergeCell ref="C80:E80"/>
    <mergeCell ref="B81:E81"/>
    <mergeCell ref="C82:E82"/>
    <mergeCell ref="C83:E83"/>
    <mergeCell ref="C84:E84"/>
    <mergeCell ref="B97:E97"/>
    <mergeCell ref="C98:E98"/>
    <mergeCell ref="C99:E99"/>
    <mergeCell ref="C100:E100"/>
    <mergeCell ref="B101:E101"/>
    <mergeCell ref="C102:E102"/>
    <mergeCell ref="C91:E91"/>
    <mergeCell ref="C92:E92"/>
    <mergeCell ref="B93:E93"/>
    <mergeCell ref="C94:E94"/>
    <mergeCell ref="C95:E95"/>
    <mergeCell ref="C96:E96"/>
    <mergeCell ref="B109:E109"/>
    <mergeCell ref="C110:E110"/>
    <mergeCell ref="C111:E111"/>
    <mergeCell ref="C112:E112"/>
    <mergeCell ref="B113:E113"/>
    <mergeCell ref="C114:E114"/>
    <mergeCell ref="C103:E103"/>
    <mergeCell ref="C104:E104"/>
    <mergeCell ref="B105:E105"/>
    <mergeCell ref="C106:E106"/>
    <mergeCell ref="C107:E107"/>
    <mergeCell ref="C108:E108"/>
    <mergeCell ref="B121:E121"/>
    <mergeCell ref="C122:E122"/>
    <mergeCell ref="C123:E123"/>
    <mergeCell ref="C124:E124"/>
    <mergeCell ref="B125:E125"/>
    <mergeCell ref="C126:E126"/>
    <mergeCell ref="C115:E115"/>
    <mergeCell ref="C116:E116"/>
    <mergeCell ref="B117:E117"/>
    <mergeCell ref="C118:E118"/>
    <mergeCell ref="C119:E119"/>
    <mergeCell ref="C120:E120"/>
    <mergeCell ref="B133:E133"/>
    <mergeCell ref="C134:E134"/>
    <mergeCell ref="C135:E135"/>
    <mergeCell ref="B136:E136"/>
    <mergeCell ref="C137:E137"/>
    <mergeCell ref="C138:E138"/>
    <mergeCell ref="C127:E127"/>
    <mergeCell ref="C128:E128"/>
    <mergeCell ref="B129:E129"/>
    <mergeCell ref="C130:E130"/>
    <mergeCell ref="C131:E131"/>
    <mergeCell ref="C132:E132"/>
    <mergeCell ref="B145:E145"/>
    <mergeCell ref="C146:E146"/>
    <mergeCell ref="C147:E147"/>
    <mergeCell ref="B148:E148"/>
    <mergeCell ref="C149:E149"/>
    <mergeCell ref="C150:E150"/>
    <mergeCell ref="B139:E139"/>
    <mergeCell ref="C140:E140"/>
    <mergeCell ref="C141:E141"/>
    <mergeCell ref="B142:E142"/>
    <mergeCell ref="C143:E143"/>
    <mergeCell ref="C144:E144"/>
    <mergeCell ref="C157:E157"/>
    <mergeCell ref="C158:E158"/>
    <mergeCell ref="B159:E159"/>
    <mergeCell ref="B160:E160"/>
    <mergeCell ref="C161:E161"/>
    <mergeCell ref="C162:E162"/>
    <mergeCell ref="B151:E151"/>
    <mergeCell ref="B152:E152"/>
    <mergeCell ref="B153:E153"/>
    <mergeCell ref="C154:E154"/>
    <mergeCell ref="C155:E155"/>
    <mergeCell ref="B156:E156"/>
    <mergeCell ref="C169:E169"/>
    <mergeCell ref="C170:E170"/>
    <mergeCell ref="C171:E171"/>
    <mergeCell ref="B172:E172"/>
    <mergeCell ref="C173:E173"/>
    <mergeCell ref="C174:E174"/>
    <mergeCell ref="B163:E163"/>
    <mergeCell ref="B164:E164"/>
    <mergeCell ref="C165:E165"/>
    <mergeCell ref="C166:E166"/>
    <mergeCell ref="C167:E167"/>
    <mergeCell ref="B168:E168"/>
    <mergeCell ref="C181:E181"/>
    <mergeCell ref="C182:E182"/>
    <mergeCell ref="B183:E183"/>
    <mergeCell ref="C184:E184"/>
    <mergeCell ref="C185:E185"/>
    <mergeCell ref="C186:E186"/>
    <mergeCell ref="C175:E175"/>
    <mergeCell ref="B176:E176"/>
    <mergeCell ref="C177:E177"/>
    <mergeCell ref="C178:E178"/>
    <mergeCell ref="C179:E179"/>
    <mergeCell ref="B180:E180"/>
    <mergeCell ref="C193:E193"/>
    <mergeCell ref="B194:E194"/>
    <mergeCell ref="C195:E195"/>
    <mergeCell ref="B197:E197"/>
    <mergeCell ref="C198:E198"/>
    <mergeCell ref="C199:E199"/>
    <mergeCell ref="B187:E187"/>
    <mergeCell ref="C188:E188"/>
    <mergeCell ref="C189:E189"/>
    <mergeCell ref="C190:E190"/>
    <mergeCell ref="B191:E191"/>
    <mergeCell ref="C192:E192"/>
    <mergeCell ref="C206:E206"/>
    <mergeCell ref="B207:E207"/>
    <mergeCell ref="C208:E208"/>
    <mergeCell ref="C209:E209"/>
    <mergeCell ref="C210:E210"/>
    <mergeCell ref="B211:E211"/>
    <mergeCell ref="B200:E200"/>
    <mergeCell ref="C201:E201"/>
    <mergeCell ref="C202:E202"/>
    <mergeCell ref="B203:E203"/>
    <mergeCell ref="C204:E204"/>
    <mergeCell ref="C205:E205"/>
    <mergeCell ref="B219:E219"/>
    <mergeCell ref="C220:E220"/>
    <mergeCell ref="C221:E221"/>
    <mergeCell ref="B222:E222"/>
    <mergeCell ref="B223:E223"/>
    <mergeCell ref="C224:E224"/>
    <mergeCell ref="C212:E212"/>
    <mergeCell ref="C213:E213"/>
    <mergeCell ref="B215:E215"/>
    <mergeCell ref="C216:E216"/>
    <mergeCell ref="C217:E217"/>
    <mergeCell ref="C218:E218"/>
    <mergeCell ref="B231:E231"/>
    <mergeCell ref="B232:E232"/>
    <mergeCell ref="B233:E233"/>
    <mergeCell ref="B234:E234"/>
    <mergeCell ref="B235:E235"/>
    <mergeCell ref="B236:E236"/>
    <mergeCell ref="C225:E225"/>
    <mergeCell ref="B226:E226"/>
    <mergeCell ref="B227:E227"/>
    <mergeCell ref="B228:E228"/>
    <mergeCell ref="B229:E229"/>
    <mergeCell ref="B230:E230"/>
    <mergeCell ref="B243:E243"/>
    <mergeCell ref="B244:E244"/>
    <mergeCell ref="B245:E245"/>
    <mergeCell ref="B246:E246"/>
    <mergeCell ref="B247:E247"/>
    <mergeCell ref="B248:E248"/>
    <mergeCell ref="B237:E237"/>
    <mergeCell ref="B238:E238"/>
    <mergeCell ref="B239:E239"/>
    <mergeCell ref="B240:E240"/>
    <mergeCell ref="B241:E241"/>
    <mergeCell ref="B242:E242"/>
    <mergeCell ref="B255:E255"/>
    <mergeCell ref="B256:E256"/>
    <mergeCell ref="B257:E257"/>
    <mergeCell ref="B258:E258"/>
    <mergeCell ref="B259:E259"/>
    <mergeCell ref="B260:E260"/>
    <mergeCell ref="B249:E249"/>
    <mergeCell ref="B250:E250"/>
    <mergeCell ref="B251:E251"/>
    <mergeCell ref="B252:E252"/>
    <mergeCell ref="B253:E253"/>
    <mergeCell ref="B254:E254"/>
    <mergeCell ref="B267:E267"/>
    <mergeCell ref="B268:E268"/>
    <mergeCell ref="B269:E269"/>
    <mergeCell ref="B270:E270"/>
    <mergeCell ref="B271:E271"/>
    <mergeCell ref="B272:E272"/>
    <mergeCell ref="B261:E261"/>
    <mergeCell ref="B262:E262"/>
    <mergeCell ref="B263:E263"/>
    <mergeCell ref="B264:E264"/>
    <mergeCell ref="B265:E265"/>
    <mergeCell ref="B266:E266"/>
    <mergeCell ref="B279:E279"/>
    <mergeCell ref="B280:E280"/>
    <mergeCell ref="B281:E281"/>
    <mergeCell ref="B282:E282"/>
    <mergeCell ref="B285:I285"/>
    <mergeCell ref="B286:I286"/>
    <mergeCell ref="B273:E273"/>
    <mergeCell ref="B274:E274"/>
    <mergeCell ref="B275:E275"/>
    <mergeCell ref="B276:E276"/>
    <mergeCell ref="B277:E277"/>
    <mergeCell ref="B278:E278"/>
  </mergeCells>
  <printOptions horizontalCentered="1"/>
  <pageMargins left="0.15748031496062992" right="0.15748031496062992" top="0.15748031496062992" bottom="0.15748031496062992" header="0.15748031496062992" footer="0.15748031496062992"/>
  <pageSetup paperSize="9" scale="82" fitToWidth="4" fitToHeight="4" orientation="landscape" r:id="rId1"/>
</worksheet>
</file>

<file path=xl/worksheets/sheet10.xml><?xml version="1.0" encoding="utf-8"?>
<worksheet xmlns="http://schemas.openxmlformats.org/spreadsheetml/2006/main" xmlns:r="http://schemas.openxmlformats.org/officeDocument/2006/relationships">
  <dimension ref="B2:P51"/>
  <sheetViews>
    <sheetView workbookViewId="0">
      <selection activeCell="K2" sqref="K2"/>
    </sheetView>
  </sheetViews>
  <sheetFormatPr defaultRowHeight="12.75"/>
  <cols>
    <col min="1" max="1" width="9.140625" style="242"/>
    <col min="2" max="2" width="11.5703125" style="242" customWidth="1"/>
    <col min="3" max="3" width="18.5703125" style="330" customWidth="1"/>
    <col min="4" max="5" width="9.140625" style="242"/>
    <col min="6" max="6" width="10.42578125" style="242" customWidth="1"/>
    <col min="7" max="7" width="10.28515625" style="242" customWidth="1"/>
    <col min="8" max="8" width="9.7109375" style="242" customWidth="1"/>
    <col min="9" max="9" width="10.42578125" style="242" customWidth="1"/>
    <col min="10" max="10" width="10" style="242" customWidth="1"/>
    <col min="11" max="11" width="10.140625" style="242" customWidth="1"/>
    <col min="12" max="12" width="9.85546875" style="242" customWidth="1"/>
    <col min="13" max="13" width="9.5703125" style="242" customWidth="1"/>
    <col min="14" max="16384" width="9.140625" style="242"/>
  </cols>
  <sheetData>
    <row r="2" spans="2:11">
      <c r="K2" s="332" t="s">
        <v>744</v>
      </c>
    </row>
    <row r="3" spans="2:11" ht="32.25" customHeight="1">
      <c r="B3" s="1521"/>
      <c r="C3" s="1521"/>
    </row>
    <row r="5" spans="2:11" ht="21" customHeight="1"/>
    <row r="6" spans="2:11" ht="18" customHeight="1">
      <c r="B6" s="1522" t="s">
        <v>179</v>
      </c>
      <c r="C6" s="1522"/>
      <c r="D6" s="1522"/>
      <c r="E6" s="1522"/>
      <c r="F6" s="1522"/>
      <c r="G6" s="1522"/>
      <c r="H6" s="1522"/>
      <c r="I6" s="1522"/>
      <c r="J6" s="1522"/>
      <c r="K6" s="1522"/>
    </row>
    <row r="7" spans="2:11" ht="15" customHeight="1">
      <c r="F7" s="331"/>
    </row>
    <row r="8" spans="2:11" ht="13.5" thickBot="1">
      <c r="D8" s="333"/>
      <c r="E8" s="333"/>
      <c r="F8" s="334"/>
      <c r="G8" s="333"/>
    </row>
    <row r="9" spans="2:11" ht="15" customHeight="1">
      <c r="B9" s="1514" t="s">
        <v>180</v>
      </c>
      <c r="C9" s="1523"/>
      <c r="D9" s="1525">
        <v>40543</v>
      </c>
      <c r="E9" s="1526"/>
      <c r="F9" s="1526"/>
      <c r="G9" s="1526"/>
      <c r="H9" s="1525">
        <v>40908</v>
      </c>
      <c r="I9" s="1526"/>
      <c r="J9" s="1526"/>
      <c r="K9" s="1526"/>
    </row>
    <row r="10" spans="2:11" ht="27.75" customHeight="1" thickBot="1">
      <c r="B10" s="1516"/>
      <c r="C10" s="1524"/>
      <c r="D10" s="336" t="s">
        <v>181</v>
      </c>
      <c r="E10" s="337" t="s">
        <v>85</v>
      </c>
      <c r="F10" s="337" t="s">
        <v>86</v>
      </c>
      <c r="G10" s="338" t="s">
        <v>63</v>
      </c>
      <c r="H10" s="336" t="s">
        <v>181</v>
      </c>
      <c r="I10" s="337" t="s">
        <v>85</v>
      </c>
      <c r="J10" s="337" t="s">
        <v>86</v>
      </c>
      <c r="K10" s="338" t="s">
        <v>63</v>
      </c>
    </row>
    <row r="11" spans="2:11" ht="14.25" customHeight="1">
      <c r="B11" s="1517" t="s">
        <v>182</v>
      </c>
      <c r="C11" s="339" t="s">
        <v>166</v>
      </c>
      <c r="D11" s="340">
        <v>0.62542581865019164</v>
      </c>
      <c r="E11" s="341">
        <v>0.33320659096072125</v>
      </c>
      <c r="F11" s="342">
        <v>4.1367590389087085E-2</v>
      </c>
      <c r="G11" s="343">
        <v>1</v>
      </c>
      <c r="H11" s="340">
        <f>[6]rptKNBIFOStavPozSmMes!$AE$3674/[6]rptKNBIFOStavPozSmMes!$AH$3674</f>
        <v>0.57453955971525805</v>
      </c>
      <c r="I11" s="341">
        <f>[6]rptKNBIFOStavPozSmMes!$AF$3674/[6]rptKNBIFOStavPozSmMes!$AH$3674</f>
        <v>0.37552609444273749</v>
      </c>
      <c r="J11" s="342">
        <f>[6]rptKNBIFOStavPozSmMes!$AG$3674/[6]rptKNBIFOStavPozSmMes!$AH$3674</f>
        <v>4.9934345842004513E-2</v>
      </c>
      <c r="K11" s="343">
        <f t="shared" ref="K11:K19" si="0">H11+I11+J11</f>
        <v>1</v>
      </c>
    </row>
    <row r="12" spans="2:11" ht="14.25" customHeight="1">
      <c r="B12" s="1515"/>
      <c r="C12" s="344" t="s">
        <v>167</v>
      </c>
      <c r="D12" s="345">
        <v>0.76685393720122996</v>
      </c>
      <c r="E12" s="346">
        <v>0.21136317586402548</v>
      </c>
      <c r="F12" s="346">
        <v>2.1782886934744575E-2</v>
      </c>
      <c r="G12" s="343">
        <v>1</v>
      </c>
      <c r="H12" s="345">
        <f>[6]rptKNBIFOStavPozSmMes!$AE$3657/[6]rptKNBIFOStavPozSmMes!$AH$3657</f>
        <v>0.74997121438143421</v>
      </c>
      <c r="I12" s="346">
        <f>[6]rptKNBIFOStavPozSmMes!$AF$3657/[6]rptKNBIFOStavPozSmMes!$AH$3657</f>
        <v>0.20253174067388607</v>
      </c>
      <c r="J12" s="346">
        <f>[6]rptKNBIFOStavPozSmMes!$AG$3657/[6]rptKNBIFOStavPozSmMes!$AH$3657</f>
        <v>4.7497044944679767E-2</v>
      </c>
      <c r="K12" s="343">
        <f t="shared" si="0"/>
        <v>1</v>
      </c>
    </row>
    <row r="13" spans="2:11" ht="16.5" customHeight="1" thickBot="1">
      <c r="B13" s="1520"/>
      <c r="C13" s="347" t="s">
        <v>168</v>
      </c>
      <c r="D13" s="348">
        <v>0.71271917573216104</v>
      </c>
      <c r="E13" s="349">
        <v>0.19271737554341656</v>
      </c>
      <c r="F13" s="349">
        <v>9.456344872442235E-2</v>
      </c>
      <c r="G13" s="350">
        <v>0.99999999999999989</v>
      </c>
      <c r="H13" s="348">
        <f>[6]rptKNBIFOStavPozSmMes!$AE$3691/[6]rptKNBIFOStavPozSmMes!$AH$3691</f>
        <v>0.69962879896601193</v>
      </c>
      <c r="I13" s="349">
        <f>[6]rptKNBIFOStavPozSmMes!$AF$3691/[6]rptKNBIFOStavPozSmMes!$AH$3691</f>
        <v>0.1995900171307681</v>
      </c>
      <c r="J13" s="349">
        <f>[6]rptKNBIFOStavPozSmMes!$AG$3691/[6]rptKNBIFOStavPozSmMes!$AH$3691</f>
        <v>0.10078118390321995</v>
      </c>
      <c r="K13" s="343">
        <f t="shared" si="0"/>
        <v>1</v>
      </c>
    </row>
    <row r="14" spans="2:11" ht="14.25" customHeight="1">
      <c r="B14" s="1514" t="s">
        <v>183</v>
      </c>
      <c r="C14" s="351" t="s">
        <v>184</v>
      </c>
      <c r="D14" s="340">
        <v>0.72640026530923407</v>
      </c>
      <c r="E14" s="341">
        <v>0.23589523712255445</v>
      </c>
      <c r="F14" s="341">
        <v>3.7704497568211509E-2</v>
      </c>
      <c r="G14" s="352">
        <v>1</v>
      </c>
      <c r="H14" s="340">
        <f>[6]rptKNBIFOStavPozSmMes!$AE$3721/[6]rptKNBIFOStavPozSmMes!$AH$3721</f>
        <v>0.71867002291817794</v>
      </c>
      <c r="I14" s="341">
        <f>[6]rptKNBIFOStavPozSmMes!$AF$3721/[6]rptKNBIFOStavPozSmMes!$AH$3721</f>
        <v>0.23321941264284438</v>
      </c>
      <c r="J14" s="341">
        <f>[6]rptKNBIFOStavPozSmMes!$AG$3721/[6]rptKNBIFOStavPozSmMes!$AH$3721</f>
        <v>4.8110564438977724E-2</v>
      </c>
      <c r="K14" s="353">
        <f t="shared" si="0"/>
        <v>1</v>
      </c>
    </row>
    <row r="15" spans="2:11" ht="15.75" customHeight="1">
      <c r="B15" s="1515"/>
      <c r="C15" s="354" t="s">
        <v>185</v>
      </c>
      <c r="D15" s="345">
        <v>0.72911244098611283</v>
      </c>
      <c r="E15" s="346">
        <v>0.24122591013532751</v>
      </c>
      <c r="F15" s="355">
        <v>2.9661648878559585E-2</v>
      </c>
      <c r="G15" s="356">
        <v>0.99999999999999989</v>
      </c>
      <c r="H15" s="345">
        <f>[6]rptKNBIFOStavPozSmMes!$AE$3722/[6]rptKNBIFOStavPozSmMes!$AH$3722</f>
        <v>0.70697576141371887</v>
      </c>
      <c r="I15" s="346">
        <f>[6]rptKNBIFOStavPozSmMes!$AF$3722/[6]rptKNBIFOStavPozSmMes!$AH$3722</f>
        <v>0.25567854713458543</v>
      </c>
      <c r="J15" s="355">
        <f>[6]rptKNBIFOStavPozSmMes!$AG$3722/[6]rptKNBIFOStavPozSmMes!$AH$3722</f>
        <v>3.734569145169566E-2</v>
      </c>
      <c r="K15" s="357">
        <f t="shared" si="0"/>
        <v>1</v>
      </c>
    </row>
    <row r="16" spans="2:11" ht="15" customHeight="1" thickBot="1">
      <c r="B16" s="1516"/>
      <c r="C16" s="358" t="s">
        <v>186</v>
      </c>
      <c r="D16" s="348">
        <v>0.7190513064610311</v>
      </c>
      <c r="E16" s="349">
        <v>0.26786651266954992</v>
      </c>
      <c r="F16" s="359">
        <v>1.3082180869419001E-2</v>
      </c>
      <c r="G16" s="360">
        <v>1</v>
      </c>
      <c r="H16" s="348">
        <f>[6]rptKNBIFOStavPozSmMes!$AE$3723/[6]rptKNBIFOStavPozSmMes!$AH$3723</f>
        <v>0.66154946712305218</v>
      </c>
      <c r="I16" s="349">
        <f>[6]rptKNBIFOStavPozSmMes!$AF$3723/[6]rptKNBIFOStavPozSmMes!$AH$3723</f>
        <v>0.24902165804220672</v>
      </c>
      <c r="J16" s="359">
        <f>[6]rptKNBIFOStavPozSmMes!$AG$3723/[6]rptKNBIFOStavPozSmMes!$AH$3723</f>
        <v>8.9428874834741087E-2</v>
      </c>
      <c r="K16" s="361">
        <f t="shared" si="0"/>
        <v>0.99999999999999989</v>
      </c>
    </row>
    <row r="17" spans="2:15" ht="15" customHeight="1">
      <c r="B17" s="1517" t="s">
        <v>187</v>
      </c>
      <c r="C17" s="362" t="s">
        <v>169</v>
      </c>
      <c r="D17" s="363">
        <v>0.73310026468481526</v>
      </c>
      <c r="E17" s="364">
        <v>0.22339825024317062</v>
      </c>
      <c r="F17" s="365">
        <v>4.3501485072014172E-2</v>
      </c>
      <c r="G17" s="366">
        <v>1</v>
      </c>
      <c r="H17" s="363">
        <f>[6]rptKNBIFOStavPozSmMes!$AE$3716/[6]rptKNBIFOStavPozSmMes!$AH$3716</f>
        <v>0.72630752230985485</v>
      </c>
      <c r="I17" s="364">
        <f>[6]rptKNBIFOStavPozSmMes!$AF$3716/[6]rptKNBIFOStavPozSmMes!$AH$3716</f>
        <v>0.20464670108112387</v>
      </c>
      <c r="J17" s="365">
        <f>[6]rptKNBIFOStavPozSmMes!$AG$3716/[6]rptKNBIFOStavPozSmMes!$AH$3716</f>
        <v>6.9045776609021225E-2</v>
      </c>
      <c r="K17" s="353">
        <f t="shared" si="0"/>
        <v>0.99999999999999989</v>
      </c>
      <c r="L17" s="367"/>
      <c r="M17" s="367"/>
      <c r="N17" s="367"/>
      <c r="O17" s="244"/>
    </row>
    <row r="18" spans="2:15" ht="27.75" customHeight="1">
      <c r="B18" s="1515"/>
      <c r="C18" s="354" t="s">
        <v>170</v>
      </c>
      <c r="D18" s="368">
        <v>0.49496280876129595</v>
      </c>
      <c r="E18" s="369">
        <v>0.40854106723656458</v>
      </c>
      <c r="F18" s="355">
        <v>9.6496124002139444E-2</v>
      </c>
      <c r="G18" s="370">
        <v>1</v>
      </c>
      <c r="H18" s="368">
        <f>[6]rptKNBIFOStavPozSmMes!$AE$3720/[6]rptKNBIFOStavPozSmMes!$AH$3720</f>
        <v>0.1706765076386117</v>
      </c>
      <c r="I18" s="369">
        <f>[6]rptKNBIFOStavPozSmMes!$AF$3720/[6]rptKNBIFOStavPozSmMes!$AH$3720</f>
        <v>0.80504196375788528</v>
      </c>
      <c r="J18" s="355">
        <f>[6]rptKNBIFOStavPozSmMes!$AG$3720/[6]rptKNBIFOStavPozSmMes!$AH$3720</f>
        <v>2.4281528603503039E-2</v>
      </c>
      <c r="K18" s="371">
        <f t="shared" si="0"/>
        <v>1</v>
      </c>
      <c r="L18" s="367"/>
      <c r="M18" s="367"/>
      <c r="N18" s="367"/>
    </row>
    <row r="19" spans="2:15" ht="15.75" customHeight="1" thickBot="1">
      <c r="B19" s="1516"/>
      <c r="C19" s="335" t="s">
        <v>171</v>
      </c>
      <c r="D19" s="372">
        <v>0.72995239205799345</v>
      </c>
      <c r="E19" s="373">
        <v>0.25399830902390547</v>
      </c>
      <c r="F19" s="359">
        <v>1.6049298918101113E-2</v>
      </c>
      <c r="G19" s="374">
        <v>1</v>
      </c>
      <c r="H19" s="372">
        <f>[6]rptKNBIFOStavPozSmMes!$AE$3712/[6]rptKNBIFOStavPozSmMes!$AH$3712</f>
        <v>0.70129464872725433</v>
      </c>
      <c r="I19" s="373">
        <f>[6]rptKNBIFOStavPozSmMes!$AF$3712/[6]rptKNBIFOStavPozSmMes!$AH$3712</f>
        <v>0.26546430812243876</v>
      </c>
      <c r="J19" s="359">
        <f>[6]rptKNBIFOStavPozSmMes!$AG$3712/[6]rptKNBIFOStavPozSmMes!$AH$3712</f>
        <v>3.3241043150306966E-2</v>
      </c>
      <c r="K19" s="361">
        <f t="shared" si="0"/>
        <v>1</v>
      </c>
      <c r="L19" s="367"/>
      <c r="M19" s="367"/>
      <c r="N19" s="367"/>
    </row>
    <row r="20" spans="2:15">
      <c r="F20" s="375"/>
      <c r="G20" s="376"/>
      <c r="H20" s="377"/>
      <c r="I20" s="377"/>
      <c r="J20" s="377"/>
      <c r="L20" s="367"/>
      <c r="M20" s="367"/>
      <c r="N20" s="367"/>
    </row>
    <row r="21" spans="2:15" ht="12.75" customHeight="1">
      <c r="D21" s="367"/>
      <c r="E21" s="367"/>
      <c r="F21" s="378"/>
      <c r="G21" s="379"/>
      <c r="H21" s="380"/>
      <c r="I21" s="380"/>
      <c r="J21" s="380"/>
      <c r="K21" s="380"/>
      <c r="L21" s="367"/>
      <c r="M21" s="367"/>
      <c r="N21" s="367"/>
    </row>
    <row r="22" spans="2:15">
      <c r="D22" s="367"/>
      <c r="E22" s="367"/>
      <c r="F22" s="378"/>
      <c r="G22" s="379"/>
      <c r="H22" s="380"/>
      <c r="I22" s="380"/>
      <c r="J22" s="380"/>
      <c r="K22" s="380"/>
      <c r="L22" s="367"/>
      <c r="M22" s="367"/>
      <c r="N22" s="367"/>
    </row>
    <row r="23" spans="2:15">
      <c r="D23" s="367"/>
      <c r="E23" s="367"/>
      <c r="F23" s="378"/>
      <c r="G23" s="379"/>
      <c r="H23" s="380"/>
      <c r="I23" s="380"/>
      <c r="J23" s="380"/>
      <c r="K23" s="380"/>
      <c r="L23" s="367"/>
      <c r="M23" s="367"/>
      <c r="N23" s="367"/>
    </row>
    <row r="24" spans="2:15">
      <c r="D24" s="367"/>
      <c r="E24" s="367"/>
      <c r="F24" s="378"/>
      <c r="G24" s="379"/>
      <c r="H24" s="380"/>
      <c r="I24" s="380"/>
      <c r="J24" s="380"/>
      <c r="K24" s="380"/>
      <c r="L24" s="367"/>
      <c r="M24" s="367"/>
      <c r="N24" s="367"/>
    </row>
    <row r="25" spans="2:15" ht="15" customHeight="1">
      <c r="D25" s="367"/>
      <c r="E25" s="367"/>
      <c r="F25" s="378"/>
      <c r="G25" s="379"/>
      <c r="H25" s="380"/>
      <c r="I25" s="380"/>
      <c r="J25" s="380"/>
      <c r="K25" s="380"/>
      <c r="L25" s="367"/>
      <c r="M25" s="367"/>
      <c r="N25" s="367"/>
    </row>
    <row r="26" spans="2:15">
      <c r="D26" s="367"/>
      <c r="E26" s="367"/>
      <c r="F26" s="378"/>
      <c r="G26" s="379"/>
      <c r="H26" s="380"/>
      <c r="I26" s="380"/>
      <c r="J26" s="380"/>
      <c r="K26" s="380"/>
      <c r="L26" s="367"/>
      <c r="M26" s="367"/>
      <c r="N26" s="367"/>
    </row>
    <row r="27" spans="2:15">
      <c r="D27" s="367"/>
      <c r="E27" s="367"/>
      <c r="F27" s="378"/>
      <c r="G27" s="379"/>
      <c r="H27" s="380"/>
      <c r="I27" s="380"/>
      <c r="J27" s="380"/>
      <c r="K27" s="380"/>
      <c r="L27" s="367"/>
      <c r="M27" s="367"/>
      <c r="N27" s="367"/>
    </row>
    <row r="28" spans="2:15">
      <c r="D28" s="367"/>
      <c r="E28" s="367"/>
      <c r="F28" s="378"/>
      <c r="G28" s="379"/>
      <c r="H28" s="380"/>
      <c r="I28" s="380"/>
      <c r="J28" s="380"/>
      <c r="K28" s="380"/>
      <c r="L28" s="367"/>
      <c r="M28" s="367"/>
      <c r="N28" s="367"/>
    </row>
    <row r="29" spans="2:15">
      <c r="D29" s="367"/>
      <c r="E29" s="367"/>
      <c r="F29" s="381"/>
      <c r="G29" s="382"/>
      <c r="H29" s="380"/>
      <c r="I29" s="380"/>
      <c r="J29" s="380"/>
      <c r="K29" s="380"/>
    </row>
    <row r="30" spans="2:15">
      <c r="F30" s="244"/>
      <c r="G30" s="244"/>
      <c r="H30" s="244"/>
      <c r="I30" s="244"/>
      <c r="J30" s="244"/>
    </row>
    <row r="31" spans="2:15">
      <c r="F31" s="244"/>
      <c r="G31" s="244"/>
      <c r="H31" s="244"/>
      <c r="I31" s="244"/>
      <c r="J31" s="244"/>
      <c r="K31" s="244"/>
      <c r="L31" s="244"/>
      <c r="M31" s="244"/>
    </row>
    <row r="32" spans="2:15">
      <c r="F32" s="1518"/>
      <c r="G32" s="1518"/>
      <c r="H32" s="1518"/>
      <c r="I32" s="1518"/>
      <c r="J32" s="1518"/>
      <c r="K32" s="1518"/>
      <c r="L32" s="1518"/>
      <c r="M32" s="1518"/>
    </row>
    <row r="33" spans="3:13">
      <c r="F33" s="1518"/>
      <c r="G33" s="1518"/>
      <c r="H33" s="1518"/>
      <c r="I33" s="1518"/>
      <c r="J33" s="1518"/>
      <c r="K33" s="1518"/>
      <c r="L33" s="1518"/>
      <c r="M33" s="1518"/>
    </row>
    <row r="34" spans="3:13">
      <c r="F34" s="244"/>
      <c r="G34" s="244"/>
      <c r="H34" s="244"/>
      <c r="I34" s="244"/>
      <c r="J34" s="244"/>
      <c r="K34" s="244"/>
      <c r="L34" s="244"/>
      <c r="M34" s="244"/>
    </row>
    <row r="35" spans="3:13" ht="14.25" customHeight="1">
      <c r="F35" s="1513"/>
      <c r="G35" s="1513"/>
      <c r="H35" s="1519"/>
      <c r="I35" s="1519"/>
      <c r="J35" s="1519"/>
      <c r="K35" s="1519"/>
      <c r="L35" s="1519"/>
      <c r="M35" s="1519"/>
    </row>
    <row r="36" spans="3:13" ht="26.25" customHeight="1">
      <c r="F36" s="1513"/>
      <c r="G36" s="1513"/>
      <c r="H36" s="383"/>
      <c r="I36" s="383"/>
      <c r="J36" s="383"/>
      <c r="K36" s="383"/>
      <c r="L36" s="383"/>
      <c r="M36" s="383"/>
    </row>
    <row r="37" spans="3:13">
      <c r="C37" s="384"/>
      <c r="F37" s="1513"/>
      <c r="G37" s="383"/>
      <c r="H37" s="385"/>
      <c r="I37" s="385"/>
      <c r="J37" s="385"/>
      <c r="K37" s="385"/>
      <c r="L37" s="385"/>
      <c r="M37" s="385"/>
    </row>
    <row r="38" spans="3:13">
      <c r="F38" s="1513"/>
      <c r="G38" s="383"/>
      <c r="H38" s="385"/>
      <c r="I38" s="385"/>
      <c r="J38" s="385"/>
      <c r="K38" s="385"/>
      <c r="L38" s="385"/>
      <c r="M38" s="385"/>
    </row>
    <row r="39" spans="3:13" ht="15" customHeight="1">
      <c r="F39" s="1513"/>
      <c r="G39" s="383"/>
      <c r="H39" s="385"/>
      <c r="I39" s="385"/>
      <c r="J39" s="385"/>
      <c r="K39" s="385"/>
      <c r="L39" s="385"/>
      <c r="M39" s="385"/>
    </row>
    <row r="40" spans="3:13" ht="15" customHeight="1">
      <c r="F40" s="1513"/>
      <c r="G40" s="383"/>
      <c r="H40" s="386"/>
      <c r="I40" s="386"/>
      <c r="J40" s="386"/>
      <c r="K40" s="386"/>
      <c r="L40" s="386"/>
      <c r="M40" s="386"/>
    </row>
    <row r="41" spans="3:13">
      <c r="F41" s="1513"/>
      <c r="G41" s="383"/>
      <c r="H41" s="385"/>
      <c r="I41" s="385"/>
      <c r="J41" s="385"/>
      <c r="K41" s="385"/>
      <c r="L41" s="385"/>
      <c r="M41" s="385"/>
    </row>
    <row r="42" spans="3:13" ht="14.25" customHeight="1">
      <c r="F42" s="1513"/>
      <c r="G42" s="383"/>
      <c r="H42" s="385"/>
      <c r="I42" s="385"/>
      <c r="J42" s="385"/>
      <c r="K42" s="385"/>
      <c r="L42" s="385"/>
      <c r="M42" s="385"/>
    </row>
    <row r="43" spans="3:13" ht="15" customHeight="1">
      <c r="F43" s="1513"/>
      <c r="G43" s="383"/>
      <c r="H43" s="385"/>
      <c r="I43" s="385"/>
      <c r="J43" s="385"/>
      <c r="K43" s="385"/>
      <c r="L43" s="385"/>
      <c r="M43" s="385"/>
    </row>
    <row r="44" spans="3:13">
      <c r="F44" s="1513"/>
      <c r="G44" s="383"/>
      <c r="H44" s="386"/>
      <c r="I44" s="386"/>
      <c r="J44" s="386"/>
      <c r="K44" s="386"/>
      <c r="L44" s="386"/>
      <c r="M44" s="386"/>
    </row>
    <row r="45" spans="3:13">
      <c r="F45" s="1513"/>
      <c r="G45" s="383"/>
      <c r="H45" s="385"/>
      <c r="I45" s="385"/>
      <c r="J45" s="385"/>
      <c r="K45" s="385"/>
      <c r="L45" s="385"/>
      <c r="M45" s="385"/>
    </row>
    <row r="46" spans="3:13" ht="37.5" customHeight="1">
      <c r="F46" s="1513"/>
      <c r="G46" s="383"/>
      <c r="H46" s="385"/>
      <c r="I46" s="385"/>
      <c r="J46" s="385"/>
      <c r="K46" s="385"/>
      <c r="L46" s="385"/>
      <c r="M46" s="385"/>
    </row>
    <row r="47" spans="3:13">
      <c r="F47" s="1513"/>
      <c r="G47" s="383"/>
      <c r="H47" s="385"/>
      <c r="I47" s="385"/>
      <c r="J47" s="385"/>
      <c r="K47" s="385"/>
      <c r="L47" s="385"/>
      <c r="M47" s="385"/>
    </row>
    <row r="48" spans="3:13">
      <c r="F48" s="1513"/>
      <c r="G48" s="383"/>
      <c r="H48" s="386"/>
      <c r="I48" s="386"/>
      <c r="J48" s="386"/>
      <c r="K48" s="386"/>
      <c r="L48" s="386"/>
      <c r="M48" s="386"/>
    </row>
    <row r="49" spans="6:16">
      <c r="F49" s="244"/>
      <c r="G49" s="244"/>
      <c r="H49" s="244"/>
      <c r="I49" s="244"/>
      <c r="J49" s="244"/>
      <c r="K49" s="244"/>
      <c r="L49" s="244"/>
      <c r="M49" s="244"/>
    </row>
    <row r="50" spans="6:16">
      <c r="F50" s="244"/>
      <c r="G50" s="244"/>
      <c r="H50" s="244"/>
      <c r="I50" s="244"/>
      <c r="J50" s="244"/>
      <c r="K50" s="244"/>
      <c r="L50" s="244"/>
      <c r="M50" s="244"/>
    </row>
    <row r="51" spans="6:16">
      <c r="F51" s="244"/>
      <c r="G51" s="244"/>
      <c r="H51" s="244"/>
      <c r="I51" s="244"/>
      <c r="J51" s="244"/>
      <c r="K51" s="244"/>
      <c r="L51" s="244"/>
      <c r="M51" s="244"/>
      <c r="P51" s="243"/>
    </row>
  </sheetData>
  <mergeCells count="15">
    <mergeCell ref="B11:B13"/>
    <mergeCell ref="B3:C3"/>
    <mergeCell ref="B6:K6"/>
    <mergeCell ref="B9:C10"/>
    <mergeCell ref="D9:G9"/>
    <mergeCell ref="H9:K9"/>
    <mergeCell ref="F37:F40"/>
    <mergeCell ref="F41:F44"/>
    <mergeCell ref="F45:F48"/>
    <mergeCell ref="B14:B16"/>
    <mergeCell ref="B17:B19"/>
    <mergeCell ref="F32:M33"/>
    <mergeCell ref="F35:G36"/>
    <mergeCell ref="H35:J35"/>
    <mergeCell ref="K35:M35"/>
  </mergeCells>
  <pageMargins left="0.70866141732283472" right="0.70866141732283472" top="0.74803149606299213" bottom="0.7480314960629921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dimension ref="C1:M25"/>
  <sheetViews>
    <sheetView tabSelected="1" workbookViewId="0">
      <selection activeCell="K34" sqref="K34"/>
    </sheetView>
  </sheetViews>
  <sheetFormatPr defaultRowHeight="12.75"/>
  <cols>
    <col min="1" max="2" width="9.140625" style="242"/>
    <col min="3" max="3" width="10.42578125" style="242" customWidth="1"/>
    <col min="4" max="4" width="14.7109375" style="242" customWidth="1"/>
    <col min="5" max="5" width="9.7109375" style="242" customWidth="1"/>
    <col min="6" max="6" width="10.42578125" style="242" customWidth="1"/>
    <col min="7" max="7" width="10" style="242" customWidth="1"/>
    <col min="8" max="8" width="11" style="242" customWidth="1"/>
    <col min="9" max="9" width="9.85546875" style="242" customWidth="1"/>
    <col min="10" max="10" width="9.5703125" style="242" customWidth="1"/>
    <col min="11" max="16384" width="9.140625" style="242"/>
  </cols>
  <sheetData>
    <row r="1" spans="3:11">
      <c r="J1" s="1530" t="s">
        <v>1007</v>
      </c>
      <c r="K1" s="1530"/>
    </row>
    <row r="4" spans="3:11">
      <c r="C4" s="244"/>
      <c r="D4" s="244"/>
      <c r="E4" s="244"/>
      <c r="F4" s="244"/>
      <c r="G4" s="244"/>
    </row>
    <row r="5" spans="3:11" ht="15" customHeight="1"/>
    <row r="6" spans="3:11">
      <c r="C6" s="1518" t="s">
        <v>188</v>
      </c>
      <c r="D6" s="1518"/>
      <c r="E6" s="1518"/>
      <c r="F6" s="1518"/>
      <c r="G6" s="1518"/>
      <c r="H6" s="1518"/>
      <c r="I6" s="1518"/>
      <c r="J6" s="1518"/>
    </row>
    <row r="7" spans="3:11">
      <c r="C7" s="1518"/>
      <c r="D7" s="1518"/>
      <c r="E7" s="1518"/>
      <c r="F7" s="1518"/>
      <c r="G7" s="1518"/>
      <c r="H7" s="1518"/>
      <c r="I7" s="1518"/>
      <c r="J7" s="1518"/>
    </row>
    <row r="8" spans="3:11" ht="13.5" thickBot="1"/>
    <row r="9" spans="3:11" ht="14.25" customHeight="1">
      <c r="C9" s="1531" t="s">
        <v>180</v>
      </c>
      <c r="D9" s="1532"/>
      <c r="E9" s="1535">
        <v>40543</v>
      </c>
      <c r="F9" s="1536"/>
      <c r="G9" s="1536"/>
      <c r="H9" s="1535">
        <v>40908</v>
      </c>
      <c r="I9" s="1536"/>
      <c r="J9" s="1536"/>
    </row>
    <row r="10" spans="3:11" ht="26.25" customHeight="1" thickBot="1">
      <c r="C10" s="1533"/>
      <c r="D10" s="1534"/>
      <c r="E10" s="387" t="s">
        <v>181</v>
      </c>
      <c r="F10" s="388" t="s">
        <v>85</v>
      </c>
      <c r="G10" s="389" t="s">
        <v>86</v>
      </c>
      <c r="H10" s="387" t="s">
        <v>181</v>
      </c>
      <c r="I10" s="388" t="s">
        <v>85</v>
      </c>
      <c r="J10" s="390" t="s">
        <v>86</v>
      </c>
    </row>
    <row r="11" spans="3:11">
      <c r="C11" s="1527" t="s">
        <v>182</v>
      </c>
      <c r="D11" s="391" t="s">
        <v>166</v>
      </c>
      <c r="E11" s="392">
        <v>0.23208620215590828</v>
      </c>
      <c r="F11" s="393">
        <v>0.36898351029808341</v>
      </c>
      <c r="G11" s="394">
        <v>0.37321020724304221</v>
      </c>
      <c r="H11" s="392">
        <f>[6]rptKNBIFOStavPozSmMes!$AE$3674/[6]rptKNBIFOStavPozSmMes!$AE$3656</f>
        <v>0.21162050509899324</v>
      </c>
      <c r="I11" s="393">
        <f>[6]rptKNBIFOStavPozSmMes!$AF$3674/[6]rptKNBIFOStavPozSmMes!$AF$3656</f>
        <v>0.39322177059002095</v>
      </c>
      <c r="J11" s="395">
        <f>[6]rptKNBIFOStavPozSmMes!$AG$3674/[6]rptKNBIFOStavPozSmMes!$AG$3656</f>
        <v>0.25850484572212168</v>
      </c>
    </row>
    <row r="12" spans="3:11">
      <c r="C12" s="1528"/>
      <c r="D12" s="396" t="s">
        <v>167</v>
      </c>
      <c r="E12" s="397">
        <v>0.72985888912093277</v>
      </c>
      <c r="F12" s="398">
        <v>0.60030980197823947</v>
      </c>
      <c r="G12" s="399">
        <v>0.50403588794712184</v>
      </c>
      <c r="H12" s="397">
        <f>[6]rptKNBIFOStavPozSmMes!$AE$3657/[6]rptKNBIFOStavPozSmMes!$AE$3656</f>
        <v>0.75335508662827788</v>
      </c>
      <c r="I12" s="398">
        <f>[6]rptKNBIFOStavPozSmMes!$AF$3657/[6]rptKNBIFOStavPozSmMes!$AF$3656</f>
        <v>0.57837278629259148</v>
      </c>
      <c r="J12" s="399">
        <f>[6]rptKNBIFOStavPozSmMes!$AG$3657/[6]rptKNBIFOStavPozSmMes!$AG$3656</f>
        <v>0.67058407447877544</v>
      </c>
    </row>
    <row r="13" spans="3:11" ht="15" customHeight="1">
      <c r="C13" s="1528"/>
      <c r="D13" s="400" t="s">
        <v>168</v>
      </c>
      <c r="E13" s="401">
        <v>3.8054908723158906E-2</v>
      </c>
      <c r="F13" s="402">
        <v>3.070668772367708E-2</v>
      </c>
      <c r="G13" s="403">
        <v>0.12275390480983719</v>
      </c>
      <c r="H13" s="401">
        <f>[6]rptKNBIFOStavPozSmMes!$AE$3691/[6]rptKNBIFOStavPozSmMes!$AE$3656</f>
        <v>3.5024408272728923E-2</v>
      </c>
      <c r="I13" s="402">
        <f>[6]rptKNBIFOStavPozSmMes!$AF$3691/[6]rptKNBIFOStavPozSmMes!$AF$3656</f>
        <v>2.8405443117387602E-2</v>
      </c>
      <c r="J13" s="403">
        <f>[6]rptKNBIFOStavPozSmMes!$AG$3691/[6]rptKNBIFOStavPozSmMes!$AG$3656</f>
        <v>7.0911079799102855E-2</v>
      </c>
    </row>
    <row r="14" spans="3:11" ht="15" customHeight="1" thickBot="1">
      <c r="C14" s="1529"/>
      <c r="D14" s="400" t="s">
        <v>63</v>
      </c>
      <c r="E14" s="404">
        <v>0.99999999999999989</v>
      </c>
      <c r="F14" s="405">
        <v>1</v>
      </c>
      <c r="G14" s="406">
        <v>1.0000000000000013</v>
      </c>
      <c r="H14" s="404">
        <f>H11+H12+H13</f>
        <v>1</v>
      </c>
      <c r="I14" s="405">
        <f>I11+I12+I13</f>
        <v>1</v>
      </c>
      <c r="J14" s="406">
        <f>J11+J12+J13</f>
        <v>1</v>
      </c>
    </row>
    <row r="15" spans="3:11">
      <c r="C15" s="1527" t="s">
        <v>183</v>
      </c>
      <c r="D15" s="407" t="s">
        <v>184</v>
      </c>
      <c r="E15" s="408">
        <v>0.34627994116562533</v>
      </c>
      <c r="F15" s="409">
        <v>0.33557559733923653</v>
      </c>
      <c r="G15" s="410">
        <v>0.43698272781155995</v>
      </c>
      <c r="H15" s="408">
        <f>[6]rptKNBIFOStavPozSmMes!$AE$3721/[6]rptKNBIFOStavPozSmMes!$AE$3708</f>
        <v>0.33232005224222849</v>
      </c>
      <c r="I15" s="409">
        <f>[6]rptKNBIFOStavPozSmMes!$AF$3721/[6]rptKNBIFOStavPozSmMes!$AF$3708</f>
        <v>0.30658530814644047</v>
      </c>
      <c r="J15" s="410">
        <f>[6]rptKNBIFOStavPozSmMes!$AG$3721/[6]rptKNBIFOStavPozSmMes!$AG$3708</f>
        <v>0.31267919401319261</v>
      </c>
    </row>
    <row r="16" spans="3:11" ht="14.25" customHeight="1">
      <c r="C16" s="1528"/>
      <c r="D16" s="396" t="s">
        <v>185</v>
      </c>
      <c r="E16" s="397">
        <v>0.50090656414155299</v>
      </c>
      <c r="F16" s="398">
        <v>0.49454524049262399</v>
      </c>
      <c r="G16" s="399">
        <v>0.49542426791581196</v>
      </c>
      <c r="H16" s="397">
        <f>[6]rptKNBIFOStavPozSmMes!$AE$3722/[6]rptKNBIFOStavPozSmMes!$AE$3708</f>
        <v>0.50215241362446317</v>
      </c>
      <c r="I16" s="398">
        <f>[6]rptKNBIFOStavPozSmMes!$AF$3722/[6]rptKNBIFOStavPozSmMes!$AF$3708</f>
        <v>0.51627957572662297</v>
      </c>
      <c r="J16" s="399">
        <f>[6]rptKNBIFOStavPozSmMes!$AG$3722/[6]rptKNBIFOStavPozSmMes!$AG$3708</f>
        <v>0.37282330251118018</v>
      </c>
    </row>
    <row r="17" spans="3:13" ht="15" customHeight="1">
      <c r="C17" s="1528"/>
      <c r="D17" s="396" t="s">
        <v>186</v>
      </c>
      <c r="E17" s="397">
        <v>0.15281349469282168</v>
      </c>
      <c r="F17" s="398">
        <v>0.16987916216813942</v>
      </c>
      <c r="G17" s="399">
        <v>6.7593004272629251E-2</v>
      </c>
      <c r="H17" s="397">
        <f>[6]rptKNBIFOStavPozSmMes!$AE$3723/[6]rptKNBIFOStavPozSmMes!$AE$3708</f>
        <v>0.16552753413330837</v>
      </c>
      <c r="I17" s="398">
        <f>[6]rptKNBIFOStavPozSmMes!$AF$3723/[6]rptKNBIFOStavPozSmMes!$AF$3708</f>
        <v>0.1771351161269365</v>
      </c>
      <c r="J17" s="399">
        <f>[6]rptKNBIFOStavPozSmMes!$AG$3723/[6]rptKNBIFOStavPozSmMes!$AG$3708</f>
        <v>0.31449750347562722</v>
      </c>
    </row>
    <row r="18" spans="3:13" ht="13.5" thickBot="1">
      <c r="C18" s="1529"/>
      <c r="D18" s="389" t="s">
        <v>63</v>
      </c>
      <c r="E18" s="411">
        <v>1</v>
      </c>
      <c r="F18" s="412">
        <v>1</v>
      </c>
      <c r="G18" s="413">
        <v>1.0000000000000011</v>
      </c>
      <c r="H18" s="411">
        <f>H15+H16+H17</f>
        <v>1</v>
      </c>
      <c r="I18" s="412">
        <f>I15+I16+I17</f>
        <v>1</v>
      </c>
      <c r="J18" s="413">
        <f>J15+J16+J17</f>
        <v>1</v>
      </c>
    </row>
    <row r="19" spans="3:13">
      <c r="C19" s="1527" t="s">
        <v>187</v>
      </c>
      <c r="D19" s="391" t="s">
        <v>169</v>
      </c>
      <c r="E19" s="414">
        <v>0.44901185950823791</v>
      </c>
      <c r="F19" s="393">
        <v>0.40831380309622151</v>
      </c>
      <c r="G19" s="395">
        <v>0.64776621250310973</v>
      </c>
      <c r="H19" s="414">
        <f>[6]rptKNBIFOStavPozSmMes!$AE$3716/[6]rptKNBIFOStavPozSmMes!$AE$3708</f>
        <v>0.48884406491920634</v>
      </c>
      <c r="I19" s="393">
        <f>[6]rptKNBIFOStavPozSmMes!$AF$3716/[6]rptKNBIFOStavPozSmMes!$AF$3708</f>
        <v>0.39157429735137672</v>
      </c>
      <c r="J19" s="395">
        <f>[6]rptKNBIFOStavPozSmMes!$AG$3716/[6]rptKNBIFOStavPozSmMes!$AG$3708</f>
        <v>0.65315828140461285</v>
      </c>
    </row>
    <row r="20" spans="3:13" ht="37.5" customHeight="1">
      <c r="C20" s="1528"/>
      <c r="D20" s="396" t="s">
        <v>189</v>
      </c>
      <c r="E20" s="397">
        <v>1.3722886295691343E-2</v>
      </c>
      <c r="F20" s="398">
        <v>3.3800916422624498E-2</v>
      </c>
      <c r="G20" s="399">
        <v>6.5043295782187247E-2</v>
      </c>
      <c r="H20" s="397">
        <f>[6]rptKNBIFOStavPozSmMes!$AE$3720/[6]rptKNBIFOStavPozSmMes!$AE$3708</f>
        <v>4.7315564582249784E-3</v>
      </c>
      <c r="I20" s="398">
        <f>[6]rptKNBIFOStavPozSmMes!$AF$3720/[6]rptKNBIFOStavPozSmMes!$AF$3708</f>
        <v>6.3446609995628026E-2</v>
      </c>
      <c r="J20" s="399">
        <f>[6]rptKNBIFOStavPozSmMes!$AG$3720/[6]rptKNBIFOStavPozSmMes!$AG$3708</f>
        <v>9.4610168628772601E-3</v>
      </c>
    </row>
    <row r="21" spans="3:13">
      <c r="C21" s="1528"/>
      <c r="D21" s="400" t="s">
        <v>171</v>
      </c>
      <c r="E21" s="401">
        <v>0.53726525419607074</v>
      </c>
      <c r="F21" s="402">
        <v>0.55788528048115393</v>
      </c>
      <c r="G21" s="403">
        <v>0.28719049171470307</v>
      </c>
      <c r="H21" s="401">
        <f>[6]rptKNBIFOStavPozSmMes!$AE$3712/[6]rptKNBIFOStavPozSmMes!$AE$3708</f>
        <v>0.50642437862256862</v>
      </c>
      <c r="I21" s="402">
        <f>[6]rptKNBIFOStavPozSmMes!$AF$3712/[6]rptKNBIFOStavPozSmMes!$AF$3708</f>
        <v>0.54497909265299527</v>
      </c>
      <c r="J21" s="403">
        <f>[6]rptKNBIFOStavPozSmMes!$AG$3712/[6]rptKNBIFOStavPozSmMes!$AG$3708</f>
        <v>0.33738070173250984</v>
      </c>
    </row>
    <row r="22" spans="3:13" ht="13.5" thickBot="1">
      <c r="C22" s="1529"/>
      <c r="D22" s="389" t="s">
        <v>63</v>
      </c>
      <c r="E22" s="411">
        <v>1</v>
      </c>
      <c r="F22" s="412">
        <v>1</v>
      </c>
      <c r="G22" s="415">
        <v>1</v>
      </c>
      <c r="H22" s="412">
        <f>H19+H20+H21</f>
        <v>1</v>
      </c>
      <c r="I22" s="412">
        <f>I19+I20+I21</f>
        <v>1</v>
      </c>
      <c r="J22" s="413">
        <v>1</v>
      </c>
    </row>
    <row r="25" spans="3:13">
      <c r="M25" s="243"/>
    </row>
  </sheetData>
  <mergeCells count="8">
    <mergeCell ref="C15:C18"/>
    <mergeCell ref="C19:C22"/>
    <mergeCell ref="J1:K1"/>
    <mergeCell ref="C6:J7"/>
    <mergeCell ref="C9:D10"/>
    <mergeCell ref="E9:G9"/>
    <mergeCell ref="H9:J9"/>
    <mergeCell ref="C11:C14"/>
  </mergeCells>
  <pageMargins left="0.70866141732283472" right="0.70866141732283472" top="0.74803149606299213" bottom="0.7480314960629921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sheetPr>
    <pageSetUpPr fitToPage="1"/>
  </sheetPr>
  <dimension ref="A1:AN33"/>
  <sheetViews>
    <sheetView workbookViewId="0">
      <selection activeCell="K14" sqref="K14"/>
    </sheetView>
  </sheetViews>
  <sheetFormatPr defaultRowHeight="12.75"/>
  <cols>
    <col min="1" max="1" width="3.42578125" style="242" customWidth="1"/>
    <col min="2" max="2" width="7.85546875" style="242" customWidth="1"/>
    <col min="3" max="3" width="11.85546875" style="242" customWidth="1"/>
    <col min="4" max="4" width="10" style="242" customWidth="1"/>
    <col min="5" max="5" width="7.28515625" style="242" bestFit="1" customWidth="1"/>
    <col min="6" max="6" width="9.42578125" style="242" customWidth="1"/>
    <col min="7" max="8" width="7.28515625" style="242" bestFit="1" customWidth="1"/>
    <col min="9" max="9" width="9.140625" style="242" customWidth="1"/>
    <col min="10" max="11" width="7.28515625" style="242" bestFit="1" customWidth="1"/>
    <col min="12" max="12" width="9.42578125" style="242" customWidth="1"/>
    <col min="13" max="13" width="7" style="242" bestFit="1" customWidth="1"/>
    <col min="14" max="14" width="7.28515625" style="242" bestFit="1" customWidth="1"/>
    <col min="15" max="15" width="9.85546875" style="242" customWidth="1"/>
    <col min="16" max="17" width="7.28515625" style="242" bestFit="1" customWidth="1"/>
    <col min="18" max="18" width="9.85546875" style="242" customWidth="1"/>
    <col min="19" max="20" width="7.28515625" style="242" bestFit="1" customWidth="1"/>
    <col min="21" max="21" width="9.7109375" style="242" customWidth="1"/>
    <col min="22" max="22" width="7" style="242" bestFit="1" customWidth="1"/>
    <col min="23" max="23" width="7.28515625" style="242" bestFit="1" customWidth="1"/>
    <col min="24" max="24" width="9.140625" style="242"/>
    <col min="25" max="26" width="7.28515625" style="242" bestFit="1" customWidth="1"/>
    <col min="27" max="27" width="9.140625" style="242"/>
    <col min="28" max="29" width="7.28515625" style="242" bestFit="1" customWidth="1"/>
    <col min="30" max="30" width="9.140625" style="242"/>
    <col min="31" max="31" width="7" style="242" bestFit="1" customWidth="1"/>
    <col min="32" max="32" width="7.28515625" style="242" bestFit="1" customWidth="1"/>
    <col min="33" max="33" width="10.140625" style="242" customWidth="1"/>
    <col min="34" max="34" width="7" style="242" bestFit="1" customWidth="1"/>
    <col min="35" max="35" width="7.28515625" style="242" bestFit="1" customWidth="1"/>
    <col min="36" max="36" width="9.5703125" style="242" customWidth="1"/>
    <col min="37" max="37" width="7" style="242" bestFit="1" customWidth="1"/>
    <col min="38" max="38" width="7.28515625" style="242" bestFit="1" customWidth="1"/>
    <col min="39" max="39" width="9.140625" style="242"/>
    <col min="40" max="40" width="7" style="242" bestFit="1" customWidth="1"/>
    <col min="41" max="16384" width="9.140625" style="242"/>
  </cols>
  <sheetData>
    <row r="1" spans="1:40">
      <c r="B1" s="243"/>
      <c r="C1" s="243"/>
      <c r="D1" s="243"/>
      <c r="E1" s="243"/>
      <c r="F1" s="243"/>
      <c r="G1" s="243"/>
      <c r="H1" s="243"/>
      <c r="I1" s="243"/>
      <c r="J1" s="243"/>
      <c r="K1" s="243"/>
      <c r="L1" s="243"/>
      <c r="M1" s="243"/>
      <c r="N1" s="243"/>
      <c r="O1" s="243"/>
      <c r="P1" s="243"/>
      <c r="Q1" s="243"/>
      <c r="R1" s="243"/>
      <c r="S1" s="243"/>
      <c r="T1" s="243"/>
      <c r="U1" s="243"/>
      <c r="V1" s="243"/>
    </row>
    <row r="2" spans="1:40">
      <c r="A2" s="244"/>
      <c r="B2" s="245"/>
      <c r="C2" s="246"/>
      <c r="D2" s="246"/>
      <c r="E2" s="246"/>
      <c r="F2" s="246"/>
      <c r="G2" s="246"/>
      <c r="H2" s="246"/>
      <c r="I2" s="246"/>
      <c r="J2" s="246"/>
      <c r="K2" s="246"/>
      <c r="L2" s="246"/>
      <c r="M2" s="246"/>
      <c r="N2" s="246"/>
      <c r="O2" s="246"/>
      <c r="P2" s="246"/>
      <c r="Q2" s="246"/>
      <c r="R2" s="246"/>
      <c r="S2" s="246"/>
      <c r="T2" s="1505"/>
      <c r="U2" s="1505"/>
      <c r="V2" s="1505"/>
    </row>
    <row r="3" spans="1:40" ht="14.25">
      <c r="B3" s="1464" t="s">
        <v>190</v>
      </c>
      <c r="C3" s="1464"/>
      <c r="D3" s="1464"/>
      <c r="E3" s="1464"/>
      <c r="F3" s="1464"/>
      <c r="G3" s="1464"/>
      <c r="H3" s="1464"/>
      <c r="I3" s="1464"/>
      <c r="J3" s="1464"/>
      <c r="K3" s="1464"/>
      <c r="L3" s="1464"/>
      <c r="M3" s="1464"/>
      <c r="N3" s="1464"/>
      <c r="O3" s="1464"/>
      <c r="P3" s="1464"/>
      <c r="Q3" s="1464"/>
      <c r="R3" s="1464"/>
      <c r="S3" s="1464"/>
      <c r="T3" s="1464"/>
      <c r="U3" s="1464"/>
      <c r="V3" s="1464"/>
      <c r="AA3" s="317"/>
      <c r="AI3" s="317"/>
      <c r="AK3" s="317"/>
      <c r="AM3" s="1530" t="s">
        <v>55</v>
      </c>
      <c r="AN3" s="1530"/>
    </row>
    <row r="4" spans="1:40" ht="14.25">
      <c r="B4" s="247"/>
      <c r="C4" s="247"/>
      <c r="D4" s="247"/>
      <c r="E4" s="247"/>
      <c r="F4" s="247"/>
      <c r="G4" s="247"/>
      <c r="H4" s="247"/>
      <c r="I4" s="247"/>
      <c r="J4" s="247"/>
      <c r="K4" s="247"/>
      <c r="L4" s="247"/>
      <c r="M4" s="247"/>
      <c r="N4" s="247"/>
      <c r="O4" s="247"/>
      <c r="P4" s="247"/>
      <c r="Q4" s="247"/>
      <c r="R4" s="247"/>
      <c r="S4" s="247"/>
      <c r="T4" s="247"/>
      <c r="U4" s="247"/>
      <c r="V4" s="247"/>
      <c r="AL4" s="1550" t="s">
        <v>1</v>
      </c>
      <c r="AM4" s="1550"/>
      <c r="AN4" s="1550"/>
    </row>
    <row r="5" spans="1:40" ht="13.5" thickBot="1">
      <c r="B5" s="246"/>
      <c r="C5" s="246"/>
      <c r="D5" s="246"/>
      <c r="E5" s="246"/>
      <c r="F5" s="246"/>
      <c r="G5" s="246"/>
      <c r="H5" s="246"/>
      <c r="I5" s="246"/>
      <c r="J5" s="246"/>
      <c r="K5" s="246"/>
      <c r="L5" s="246"/>
      <c r="M5" s="246"/>
      <c r="N5" s="246"/>
      <c r="O5" s="246"/>
      <c r="P5" s="246"/>
      <c r="Q5" s="246"/>
      <c r="R5" s="246"/>
      <c r="S5" s="246"/>
      <c r="T5" s="1551"/>
      <c r="U5" s="1551"/>
      <c r="V5" s="1551"/>
    </row>
    <row r="6" spans="1:40" ht="15" customHeight="1" thickBot="1">
      <c r="B6" s="1507" t="s">
        <v>100</v>
      </c>
      <c r="C6" s="1507" t="s">
        <v>165</v>
      </c>
      <c r="D6" s="1509" t="s">
        <v>63</v>
      </c>
      <c r="E6" s="1545" t="s">
        <v>63</v>
      </c>
      <c r="F6" s="1546"/>
      <c r="G6" s="1546"/>
      <c r="H6" s="1546"/>
      <c r="I6" s="1546"/>
      <c r="J6" s="1546"/>
      <c r="K6" s="1546"/>
      <c r="L6" s="1546"/>
      <c r="M6" s="1546"/>
      <c r="N6" s="1545" t="s">
        <v>166</v>
      </c>
      <c r="O6" s="1546"/>
      <c r="P6" s="1546"/>
      <c r="Q6" s="1546"/>
      <c r="R6" s="1546"/>
      <c r="S6" s="1546"/>
      <c r="T6" s="1546"/>
      <c r="U6" s="1546"/>
      <c r="V6" s="1546"/>
      <c r="W6" s="1545" t="s">
        <v>167</v>
      </c>
      <c r="X6" s="1546"/>
      <c r="Y6" s="1546"/>
      <c r="Z6" s="1546"/>
      <c r="AA6" s="1546"/>
      <c r="AB6" s="1546"/>
      <c r="AC6" s="1546"/>
      <c r="AD6" s="1546"/>
      <c r="AE6" s="1547"/>
      <c r="AF6" s="1545" t="s">
        <v>168</v>
      </c>
      <c r="AG6" s="1546"/>
      <c r="AH6" s="1546"/>
      <c r="AI6" s="1546"/>
      <c r="AJ6" s="1546"/>
      <c r="AK6" s="1546"/>
      <c r="AL6" s="1546"/>
      <c r="AM6" s="1546"/>
      <c r="AN6" s="1547"/>
    </row>
    <row r="7" spans="1:40" ht="15" customHeight="1">
      <c r="B7" s="1548"/>
      <c r="C7" s="1548"/>
      <c r="D7" s="1549"/>
      <c r="E7" s="1539" t="s">
        <v>181</v>
      </c>
      <c r="F7" s="1540"/>
      <c r="G7" s="1541"/>
      <c r="H7" s="1537" t="s">
        <v>85</v>
      </c>
      <c r="I7" s="1537"/>
      <c r="J7" s="1538"/>
      <c r="K7" s="1537" t="s">
        <v>86</v>
      </c>
      <c r="L7" s="1537"/>
      <c r="M7" s="1537"/>
      <c r="N7" s="1539" t="s">
        <v>181</v>
      </c>
      <c r="O7" s="1540"/>
      <c r="P7" s="1541"/>
      <c r="Q7" s="1537" t="s">
        <v>85</v>
      </c>
      <c r="R7" s="1537"/>
      <c r="S7" s="1538"/>
      <c r="T7" s="1537" t="s">
        <v>86</v>
      </c>
      <c r="U7" s="1537"/>
      <c r="V7" s="1538"/>
      <c r="W7" s="1539" t="s">
        <v>181</v>
      </c>
      <c r="X7" s="1540"/>
      <c r="Y7" s="1541"/>
      <c r="Z7" s="1537" t="s">
        <v>85</v>
      </c>
      <c r="AA7" s="1537"/>
      <c r="AB7" s="1538"/>
      <c r="AC7" s="1537" t="s">
        <v>86</v>
      </c>
      <c r="AD7" s="1537"/>
      <c r="AE7" s="1538"/>
      <c r="AF7" s="1539" t="s">
        <v>181</v>
      </c>
      <c r="AG7" s="1540"/>
      <c r="AH7" s="1541"/>
      <c r="AI7" s="1537" t="s">
        <v>85</v>
      </c>
      <c r="AJ7" s="1537"/>
      <c r="AK7" s="1538"/>
      <c r="AL7" s="1537" t="s">
        <v>86</v>
      </c>
      <c r="AM7" s="1537"/>
      <c r="AN7" s="1538"/>
    </row>
    <row r="8" spans="1:40" ht="35.25" customHeight="1" thickBot="1">
      <c r="B8" s="1508"/>
      <c r="C8" s="1508"/>
      <c r="D8" s="1510"/>
      <c r="E8" s="418" t="s">
        <v>3</v>
      </c>
      <c r="F8" s="416" t="s">
        <v>990</v>
      </c>
      <c r="G8" s="417" t="s">
        <v>5</v>
      </c>
      <c r="H8" s="418" t="s">
        <v>3</v>
      </c>
      <c r="I8" s="416" t="s">
        <v>990</v>
      </c>
      <c r="J8" s="417" t="s">
        <v>5</v>
      </c>
      <c r="K8" s="418" t="s">
        <v>3</v>
      </c>
      <c r="L8" s="416" t="s">
        <v>990</v>
      </c>
      <c r="M8" s="417" t="s">
        <v>5</v>
      </c>
      <c r="N8" s="418" t="s">
        <v>3</v>
      </c>
      <c r="O8" s="416" t="s">
        <v>990</v>
      </c>
      <c r="P8" s="417" t="s">
        <v>5</v>
      </c>
      <c r="Q8" s="418" t="s">
        <v>3</v>
      </c>
      <c r="R8" s="416" t="s">
        <v>990</v>
      </c>
      <c r="S8" s="417" t="s">
        <v>5</v>
      </c>
      <c r="T8" s="418" t="s">
        <v>3</v>
      </c>
      <c r="U8" s="416" t="s">
        <v>990</v>
      </c>
      <c r="V8" s="417" t="s">
        <v>5</v>
      </c>
      <c r="W8" s="418" t="s">
        <v>3</v>
      </c>
      <c r="X8" s="416" t="s">
        <v>990</v>
      </c>
      <c r="Y8" s="417" t="s">
        <v>5</v>
      </c>
      <c r="Z8" s="418" t="s">
        <v>3</v>
      </c>
      <c r="AA8" s="416" t="s">
        <v>990</v>
      </c>
      <c r="AB8" s="417" t="s">
        <v>5</v>
      </c>
      <c r="AC8" s="418" t="s">
        <v>3</v>
      </c>
      <c r="AD8" s="416" t="s">
        <v>990</v>
      </c>
      <c r="AE8" s="417" t="s">
        <v>5</v>
      </c>
      <c r="AF8" s="418" t="s">
        <v>3</v>
      </c>
      <c r="AG8" s="416" t="s">
        <v>990</v>
      </c>
      <c r="AH8" s="417" t="s">
        <v>5</v>
      </c>
      <c r="AI8" s="418" t="s">
        <v>3</v>
      </c>
      <c r="AJ8" s="416" t="s">
        <v>990</v>
      </c>
      <c r="AK8" s="417" t="s">
        <v>5</v>
      </c>
      <c r="AL8" s="418" t="s">
        <v>3</v>
      </c>
      <c r="AM8" s="416" t="s">
        <v>990</v>
      </c>
      <c r="AN8" s="417" t="s">
        <v>5</v>
      </c>
    </row>
    <row r="9" spans="1:40" ht="28.5" customHeight="1">
      <c r="B9" s="1542">
        <v>40543</v>
      </c>
      <c r="C9" s="1194" t="s">
        <v>172</v>
      </c>
      <c r="D9" s="422">
        <v>73873.282490000012</v>
      </c>
      <c r="E9" s="260">
        <v>30168.782999999999</v>
      </c>
      <c r="F9" s="283">
        <v>0</v>
      </c>
      <c r="G9" s="261">
        <v>23492.789000000001</v>
      </c>
      <c r="H9" s="420">
        <v>9831.9323800000038</v>
      </c>
      <c r="I9" s="256">
        <v>0</v>
      </c>
      <c r="J9" s="1195">
        <v>7594.4231100000006</v>
      </c>
      <c r="K9" s="420">
        <v>2050.239999999998</v>
      </c>
      <c r="L9" s="283">
        <v>0</v>
      </c>
      <c r="M9" s="284">
        <v>735.1149999999991</v>
      </c>
      <c r="N9" s="260">
        <v>14864.527</v>
      </c>
      <c r="O9" s="283">
        <v>0</v>
      </c>
      <c r="P9" s="261">
        <v>8697.5660000000007</v>
      </c>
      <c r="Q9" s="420">
        <v>5581.9948400000039</v>
      </c>
      <c r="R9" s="283">
        <v>0</v>
      </c>
      <c r="S9" s="421">
        <v>2955.9225000000006</v>
      </c>
      <c r="T9" s="420">
        <v>1279.9870000000001</v>
      </c>
      <c r="U9" s="283">
        <v>0</v>
      </c>
      <c r="V9" s="421">
        <v>124.80499999999954</v>
      </c>
      <c r="W9" s="260">
        <v>13058.061</v>
      </c>
      <c r="X9" s="283">
        <v>0</v>
      </c>
      <c r="Y9" s="261">
        <v>13623.105</v>
      </c>
      <c r="Z9" s="420">
        <v>3915.138660000001</v>
      </c>
      <c r="AA9" s="283">
        <v>0</v>
      </c>
      <c r="AB9" s="421">
        <v>4124.1867899999997</v>
      </c>
      <c r="AC9" s="420">
        <v>633.29199999999912</v>
      </c>
      <c r="AD9" s="283">
        <v>0</v>
      </c>
      <c r="AE9" s="421">
        <v>362.53299999999905</v>
      </c>
      <c r="AF9" s="260">
        <v>2246.1950000000002</v>
      </c>
      <c r="AG9" s="283">
        <v>0</v>
      </c>
      <c r="AH9" s="261">
        <v>1172.1179999999999</v>
      </c>
      <c r="AI9" s="420">
        <v>334.79888</v>
      </c>
      <c r="AJ9" s="283">
        <v>0</v>
      </c>
      <c r="AK9" s="421">
        <v>514.31381999999985</v>
      </c>
      <c r="AL9" s="420">
        <v>136.96100000000035</v>
      </c>
      <c r="AM9" s="283">
        <v>0</v>
      </c>
      <c r="AN9" s="421">
        <v>247.77699999999999</v>
      </c>
    </row>
    <row r="10" spans="1:40" ht="42" customHeight="1">
      <c r="B10" s="1542"/>
      <c r="C10" s="262" t="s">
        <v>173</v>
      </c>
      <c r="D10" s="263">
        <v>106462.89465999999</v>
      </c>
      <c r="E10" s="282">
        <v>29317.627</v>
      </c>
      <c r="F10" s="283">
        <v>1965.886</v>
      </c>
      <c r="G10" s="421">
        <v>46339.908000000003</v>
      </c>
      <c r="H10" s="284">
        <v>8359.7112799999995</v>
      </c>
      <c r="I10" s="265">
        <v>1620.1590000000001</v>
      </c>
      <c r="J10" s="269">
        <v>15701.738379999999</v>
      </c>
      <c r="K10" s="420">
        <v>1760.074000000001</v>
      </c>
      <c r="L10" s="283">
        <v>414.59</v>
      </c>
      <c r="M10" s="284">
        <v>983.20100000000377</v>
      </c>
      <c r="N10" s="282">
        <v>4999.7259999999997</v>
      </c>
      <c r="O10" s="283">
        <v>1916.9159999999999</v>
      </c>
      <c r="P10" s="421">
        <v>4136.5990000000002</v>
      </c>
      <c r="Q10" s="420">
        <v>2620.2798700000003</v>
      </c>
      <c r="R10" s="283">
        <v>1577.259</v>
      </c>
      <c r="S10" s="421">
        <v>5708.71558</v>
      </c>
      <c r="T10" s="420">
        <v>540.10799999999995</v>
      </c>
      <c r="U10" s="283">
        <v>312.53300000000002</v>
      </c>
      <c r="V10" s="421">
        <v>104.789</v>
      </c>
      <c r="W10" s="282">
        <v>23469.451000000001</v>
      </c>
      <c r="X10" s="283">
        <v>0</v>
      </c>
      <c r="Y10" s="421">
        <v>41454.046999999999</v>
      </c>
      <c r="Z10" s="420">
        <v>5521.7059200000003</v>
      </c>
      <c r="AA10" s="283">
        <v>0</v>
      </c>
      <c r="AB10" s="421">
        <v>9744.9600099999989</v>
      </c>
      <c r="AC10" s="420">
        <v>994.23499999999808</v>
      </c>
      <c r="AD10" s="283">
        <v>0.14899999999999999</v>
      </c>
      <c r="AE10" s="421">
        <v>853.13500000000556</v>
      </c>
      <c r="AF10" s="282">
        <v>848.45</v>
      </c>
      <c r="AG10" s="283">
        <v>48.97</v>
      </c>
      <c r="AH10" s="421">
        <v>749.26199999999994</v>
      </c>
      <c r="AI10" s="420">
        <v>217.72548999999998</v>
      </c>
      <c r="AJ10" s="283">
        <v>42.9</v>
      </c>
      <c r="AK10" s="421">
        <v>248.06279000000001</v>
      </c>
      <c r="AL10" s="420">
        <v>225.73099999999999</v>
      </c>
      <c r="AM10" s="283">
        <v>101.908</v>
      </c>
      <c r="AN10" s="421">
        <v>25.277000000000029</v>
      </c>
    </row>
    <row r="11" spans="1:40" ht="42.75" customHeight="1" thickBot="1">
      <c r="B11" s="1542"/>
      <c r="C11" s="308" t="s">
        <v>174</v>
      </c>
      <c r="D11" s="422">
        <v>32933.49972</v>
      </c>
      <c r="E11" s="423">
        <v>10095.102999999999</v>
      </c>
      <c r="F11" s="424">
        <v>160.69300000000001</v>
      </c>
      <c r="G11" s="425">
        <v>13425.08</v>
      </c>
      <c r="H11" s="426">
        <v>3011.98837</v>
      </c>
      <c r="I11" s="427">
        <v>135.114</v>
      </c>
      <c r="J11" s="428">
        <v>5674.6793499999994</v>
      </c>
      <c r="K11" s="426">
        <v>318.58800000000093</v>
      </c>
      <c r="L11" s="424">
        <v>0</v>
      </c>
      <c r="M11" s="429">
        <v>112.25400000000187</v>
      </c>
      <c r="N11" s="423">
        <v>1063.3610000000001</v>
      </c>
      <c r="O11" s="424">
        <v>153.673</v>
      </c>
      <c r="P11" s="425">
        <v>133.072</v>
      </c>
      <c r="Q11" s="426">
        <v>425.11212999999998</v>
      </c>
      <c r="R11" s="424">
        <v>130.94200000000001</v>
      </c>
      <c r="S11" s="425">
        <v>160.994</v>
      </c>
      <c r="T11" s="426">
        <v>10.984999999999884</v>
      </c>
      <c r="U11" s="424">
        <v>0</v>
      </c>
      <c r="V11" s="425">
        <v>5.6580000000000004</v>
      </c>
      <c r="W11" s="423">
        <v>8807.4210000000003</v>
      </c>
      <c r="X11" s="424">
        <v>0</v>
      </c>
      <c r="Y11" s="425">
        <v>12691.132</v>
      </c>
      <c r="Z11" s="426">
        <v>2556.1482400000004</v>
      </c>
      <c r="AA11" s="424">
        <v>4.1719999999999997</v>
      </c>
      <c r="AB11" s="425">
        <v>5307.6238400000002</v>
      </c>
      <c r="AC11" s="426">
        <v>285.80700000000002</v>
      </c>
      <c r="AD11" s="424">
        <v>0</v>
      </c>
      <c r="AE11" s="425">
        <v>83.605000000000004</v>
      </c>
      <c r="AF11" s="423">
        <v>224.321</v>
      </c>
      <c r="AG11" s="424">
        <v>7.02</v>
      </c>
      <c r="AH11" s="425">
        <v>600.87599999999998</v>
      </c>
      <c r="AI11" s="426">
        <v>30.728000000000002</v>
      </c>
      <c r="AJ11" s="424">
        <v>0</v>
      </c>
      <c r="AK11" s="425">
        <v>206.06151</v>
      </c>
      <c r="AL11" s="426">
        <v>21.795999999999999</v>
      </c>
      <c r="AM11" s="424">
        <v>0</v>
      </c>
      <c r="AN11" s="425">
        <v>22.991</v>
      </c>
    </row>
    <row r="12" spans="1:40" ht="28.5" customHeight="1" thickBot="1">
      <c r="B12" s="1543"/>
      <c r="C12" s="271" t="s">
        <v>175</v>
      </c>
      <c r="D12" s="430">
        <v>213269.67687</v>
      </c>
      <c r="E12" s="288">
        <v>69581.513000000006</v>
      </c>
      <c r="F12" s="286">
        <v>2126.5790000000002</v>
      </c>
      <c r="G12" s="431">
        <v>83257.777000000002</v>
      </c>
      <c r="H12" s="286">
        <v>21203.632030000001</v>
      </c>
      <c r="I12" s="286">
        <v>1755.2730000000001</v>
      </c>
      <c r="J12" s="431">
        <v>28970.840839999997</v>
      </c>
      <c r="K12" s="286">
        <v>4128.902</v>
      </c>
      <c r="L12" s="286">
        <v>414.59</v>
      </c>
      <c r="M12" s="287">
        <v>1830.5700000000049</v>
      </c>
      <c r="N12" s="288">
        <v>20927.614000000001</v>
      </c>
      <c r="O12" s="286">
        <v>2070.5889999999999</v>
      </c>
      <c r="P12" s="431">
        <v>12967.237000000001</v>
      </c>
      <c r="Q12" s="286">
        <v>8627.3868400000047</v>
      </c>
      <c r="R12" s="286">
        <v>1708.201</v>
      </c>
      <c r="S12" s="431">
        <v>8825.6320800000012</v>
      </c>
      <c r="T12" s="286">
        <v>1831.08</v>
      </c>
      <c r="U12" s="286">
        <v>312.53300000000002</v>
      </c>
      <c r="V12" s="431">
        <v>235.25199999999953</v>
      </c>
      <c r="W12" s="288">
        <v>45334.933000000005</v>
      </c>
      <c r="X12" s="286">
        <v>0</v>
      </c>
      <c r="Y12" s="431">
        <v>67768.284</v>
      </c>
      <c r="Z12" s="286">
        <v>11992.992820000001</v>
      </c>
      <c r="AA12" s="286">
        <v>4.1719999999999997</v>
      </c>
      <c r="AB12" s="431">
        <v>19176.770639999999</v>
      </c>
      <c r="AC12" s="286">
        <v>1913.3339999999973</v>
      </c>
      <c r="AD12" s="286">
        <v>0.14899999999999999</v>
      </c>
      <c r="AE12" s="431">
        <v>1299.2730000000047</v>
      </c>
      <c r="AF12" s="288">
        <v>3318.9660000000003</v>
      </c>
      <c r="AG12" s="286">
        <v>55.989999999999995</v>
      </c>
      <c r="AH12" s="432">
        <v>2522.2559999999999</v>
      </c>
      <c r="AI12" s="286">
        <v>583.25236999999993</v>
      </c>
      <c r="AJ12" s="286">
        <v>42.9</v>
      </c>
      <c r="AK12" s="431">
        <v>968.4381199999998</v>
      </c>
      <c r="AL12" s="286">
        <v>384.48800000000034</v>
      </c>
      <c r="AM12" s="286">
        <v>101.908</v>
      </c>
      <c r="AN12" s="431">
        <v>296.04500000000002</v>
      </c>
    </row>
    <row r="13" spans="1:40" ht="28.5" customHeight="1">
      <c r="B13" s="1544">
        <v>40908</v>
      </c>
      <c r="C13" s="253" t="s">
        <v>172</v>
      </c>
      <c r="D13" s="433">
        <v>76096.800000000003</v>
      </c>
      <c r="E13" s="434">
        <v>31018.035</v>
      </c>
      <c r="F13" s="435">
        <v>0.83399999999999996</v>
      </c>
      <c r="G13" s="436">
        <v>23669.62</v>
      </c>
      <c r="H13" s="434">
        <v>10095.944</v>
      </c>
      <c r="I13" s="435">
        <v>0</v>
      </c>
      <c r="J13" s="436">
        <v>7651.3069999999998</v>
      </c>
      <c r="K13" s="434">
        <v>2628.7109999999998</v>
      </c>
      <c r="L13" s="435">
        <v>0</v>
      </c>
      <c r="M13" s="436">
        <v>1032.3489999999999</v>
      </c>
      <c r="N13" s="434">
        <v>14430.918</v>
      </c>
      <c r="O13" s="435">
        <v>0.83399999999999996</v>
      </c>
      <c r="P13" s="436">
        <v>8392.7469999999994</v>
      </c>
      <c r="Q13" s="437">
        <v>5477.2870000000003</v>
      </c>
      <c r="R13" s="435">
        <v>0</v>
      </c>
      <c r="S13" s="436">
        <v>2830.3319999999999</v>
      </c>
      <c r="T13" s="434">
        <v>1607.682</v>
      </c>
      <c r="U13" s="435">
        <v>0</v>
      </c>
      <c r="V13" s="436">
        <v>243.916</v>
      </c>
      <c r="W13" s="434">
        <v>14302.787</v>
      </c>
      <c r="X13" s="435">
        <v>0</v>
      </c>
      <c r="Y13" s="436">
        <v>14019.481</v>
      </c>
      <c r="Z13" s="434">
        <v>4252.5169999999998</v>
      </c>
      <c r="AA13" s="435">
        <v>0</v>
      </c>
      <c r="AB13" s="436">
        <v>4444.1890000000003</v>
      </c>
      <c r="AC13" s="434">
        <v>854.09100000000001</v>
      </c>
      <c r="AD13" s="435">
        <v>0</v>
      </c>
      <c r="AE13" s="436">
        <v>594.97799999999995</v>
      </c>
      <c r="AF13" s="434">
        <v>2284.33</v>
      </c>
      <c r="AG13" s="435">
        <v>0</v>
      </c>
      <c r="AH13" s="436">
        <v>1257.3920000000001</v>
      </c>
      <c r="AI13" s="434">
        <v>366.14</v>
      </c>
      <c r="AJ13" s="435">
        <v>0</v>
      </c>
      <c r="AK13" s="436">
        <v>376.786</v>
      </c>
      <c r="AL13" s="434">
        <v>166.93799999999999</v>
      </c>
      <c r="AM13" s="435">
        <v>0</v>
      </c>
      <c r="AN13" s="436">
        <v>193.45500000000001</v>
      </c>
    </row>
    <row r="14" spans="1:40" ht="40.5" customHeight="1">
      <c r="B14" s="1542"/>
      <c r="C14" s="262" t="s">
        <v>173</v>
      </c>
      <c r="D14" s="438">
        <v>116888.129</v>
      </c>
      <c r="E14" s="439">
        <v>35300.254999999997</v>
      </c>
      <c r="F14" s="440">
        <v>745.37199999999996</v>
      </c>
      <c r="G14" s="441">
        <v>46591.447</v>
      </c>
      <c r="H14" s="439">
        <v>8424.491</v>
      </c>
      <c r="I14" s="440">
        <v>3562.0430000000001</v>
      </c>
      <c r="J14" s="441">
        <v>17899.253000000001</v>
      </c>
      <c r="K14" s="439">
        <v>2728.9169999999999</v>
      </c>
      <c r="L14" s="440">
        <v>110.776</v>
      </c>
      <c r="M14" s="441">
        <v>1525.575</v>
      </c>
      <c r="N14" s="439">
        <v>7305.3410000000003</v>
      </c>
      <c r="O14" s="440">
        <v>745.37199999999996</v>
      </c>
      <c r="P14" s="441">
        <v>1975.0650000000001</v>
      </c>
      <c r="Q14" s="442">
        <v>2404.058</v>
      </c>
      <c r="R14" s="440">
        <v>3392.107</v>
      </c>
      <c r="S14" s="441">
        <v>7438.8649999999998</v>
      </c>
      <c r="T14" s="439">
        <v>948.58600000000001</v>
      </c>
      <c r="U14" s="440">
        <v>0</v>
      </c>
      <c r="V14" s="441">
        <v>154.68899999999999</v>
      </c>
      <c r="W14" s="439">
        <v>27102.614000000001</v>
      </c>
      <c r="X14" s="440">
        <v>0</v>
      </c>
      <c r="Y14" s="441">
        <v>44188.053</v>
      </c>
      <c r="Z14" s="439">
        <v>5835.4660000000003</v>
      </c>
      <c r="AA14" s="440">
        <v>0</v>
      </c>
      <c r="AB14" s="441">
        <v>10186.171</v>
      </c>
      <c r="AC14" s="439">
        <v>1681.6610000000001</v>
      </c>
      <c r="AD14" s="440">
        <v>4.7859999999999996</v>
      </c>
      <c r="AE14" s="441">
        <v>1250.4359999999999</v>
      </c>
      <c r="AF14" s="439">
        <v>892.3</v>
      </c>
      <c r="AG14" s="440">
        <v>0</v>
      </c>
      <c r="AH14" s="441">
        <v>428.32900000000001</v>
      </c>
      <c r="AI14" s="439">
        <v>184.96700000000001</v>
      </c>
      <c r="AJ14" s="440">
        <v>169.93600000000001</v>
      </c>
      <c r="AK14" s="441">
        <v>274.21699999999998</v>
      </c>
      <c r="AL14" s="439">
        <v>98.67</v>
      </c>
      <c r="AM14" s="440">
        <v>105.99</v>
      </c>
      <c r="AN14" s="441">
        <v>120.45</v>
      </c>
    </row>
    <row r="15" spans="1:40" ht="43.5" customHeight="1" thickBot="1">
      <c r="B15" s="1542"/>
      <c r="C15" s="308" t="s">
        <v>174</v>
      </c>
      <c r="D15" s="443">
        <v>41176.298000000003</v>
      </c>
      <c r="E15" s="444">
        <v>14128.686</v>
      </c>
      <c r="F15" s="445">
        <v>32.445999999999998</v>
      </c>
      <c r="G15" s="446">
        <v>13079.026</v>
      </c>
      <c r="H15" s="444">
        <v>4146.5590000000002</v>
      </c>
      <c r="I15" s="445">
        <v>110.68</v>
      </c>
      <c r="J15" s="446">
        <v>5996.5510000000004</v>
      </c>
      <c r="K15" s="444">
        <v>2289.9920000000002</v>
      </c>
      <c r="L15" s="445">
        <v>0</v>
      </c>
      <c r="M15" s="446">
        <v>1392.3579999999999</v>
      </c>
      <c r="N15" s="444">
        <v>1688.68</v>
      </c>
      <c r="O15" s="445">
        <v>25.427</v>
      </c>
      <c r="P15" s="446">
        <v>261.09699999999998</v>
      </c>
      <c r="Q15" s="447">
        <v>541.78599999999994</v>
      </c>
      <c r="R15" s="445">
        <v>110.68</v>
      </c>
      <c r="S15" s="448">
        <v>567.24599999999998</v>
      </c>
      <c r="T15" s="444">
        <v>57.058</v>
      </c>
      <c r="U15" s="445">
        <v>0</v>
      </c>
      <c r="V15" s="446">
        <v>14.819000000000001</v>
      </c>
      <c r="W15" s="444">
        <v>12153.143</v>
      </c>
      <c r="X15" s="445">
        <v>0</v>
      </c>
      <c r="Y15" s="446">
        <v>12210.344999999999</v>
      </c>
      <c r="Z15" s="444">
        <v>3567.4160000000002</v>
      </c>
      <c r="AA15" s="445">
        <v>0</v>
      </c>
      <c r="AB15" s="446">
        <v>5194.4070000000002</v>
      </c>
      <c r="AC15" s="444">
        <v>2189.8910000000001</v>
      </c>
      <c r="AD15" s="445">
        <v>0</v>
      </c>
      <c r="AE15" s="446">
        <v>1275.81</v>
      </c>
      <c r="AF15" s="444">
        <v>286.863</v>
      </c>
      <c r="AG15" s="445">
        <v>7.0190000000000001</v>
      </c>
      <c r="AH15" s="446">
        <v>607.58399999999995</v>
      </c>
      <c r="AI15" s="444">
        <v>37.356999999999999</v>
      </c>
      <c r="AJ15" s="445">
        <v>0</v>
      </c>
      <c r="AK15" s="446">
        <v>234.898</v>
      </c>
      <c r="AL15" s="444">
        <v>43.042999999999999</v>
      </c>
      <c r="AM15" s="445">
        <v>0</v>
      </c>
      <c r="AN15" s="446">
        <v>101.729</v>
      </c>
    </row>
    <row r="16" spans="1:40" ht="30" customHeight="1" thickBot="1">
      <c r="B16" s="1543"/>
      <c r="C16" s="271" t="s">
        <v>175</v>
      </c>
      <c r="D16" s="449">
        <v>234161.22700000001</v>
      </c>
      <c r="E16" s="450">
        <v>80446.975999999995</v>
      </c>
      <c r="F16" s="451">
        <v>778.65200000000004</v>
      </c>
      <c r="G16" s="452">
        <v>83340.092999999993</v>
      </c>
      <c r="H16" s="450">
        <v>22666.993999999999</v>
      </c>
      <c r="I16" s="451">
        <v>3672.723</v>
      </c>
      <c r="J16" s="452">
        <v>31547.111000000001</v>
      </c>
      <c r="K16" s="450">
        <v>7647.62</v>
      </c>
      <c r="L16" s="451">
        <v>110.776</v>
      </c>
      <c r="M16" s="452">
        <v>3950.2820000000002</v>
      </c>
      <c r="N16" s="450">
        <v>23424.938999999998</v>
      </c>
      <c r="O16" s="451">
        <v>771.63300000000004</v>
      </c>
      <c r="P16" s="452">
        <v>10628.909</v>
      </c>
      <c r="Q16" s="450">
        <v>8423.1309999999994</v>
      </c>
      <c r="R16" s="451">
        <v>3502.7869999999998</v>
      </c>
      <c r="S16" s="452">
        <v>10836.442999999999</v>
      </c>
      <c r="T16" s="450">
        <v>2613.326</v>
      </c>
      <c r="U16" s="451">
        <v>0</v>
      </c>
      <c r="V16" s="452">
        <v>413.42399999999998</v>
      </c>
      <c r="W16" s="450">
        <v>53558.544000000002</v>
      </c>
      <c r="X16" s="451">
        <v>0</v>
      </c>
      <c r="Y16" s="452">
        <v>70417.879000000001</v>
      </c>
      <c r="Z16" s="450">
        <v>13655.398999999999</v>
      </c>
      <c r="AA16" s="451">
        <v>0</v>
      </c>
      <c r="AB16" s="452">
        <v>19824.767</v>
      </c>
      <c r="AC16" s="450">
        <v>4725.643</v>
      </c>
      <c r="AD16" s="451">
        <v>4.7859999999999996</v>
      </c>
      <c r="AE16" s="452">
        <v>3121.2240000000002</v>
      </c>
      <c r="AF16" s="450">
        <v>3463.4929999999999</v>
      </c>
      <c r="AG16" s="451">
        <v>7.0190000000000001</v>
      </c>
      <c r="AH16" s="452">
        <v>2293.3049999999998</v>
      </c>
      <c r="AI16" s="450">
        <v>588.46400000000006</v>
      </c>
      <c r="AJ16" s="451">
        <v>169.93600000000001</v>
      </c>
      <c r="AK16" s="452">
        <v>885.90099999999995</v>
      </c>
      <c r="AL16" s="450">
        <v>308.65100000000001</v>
      </c>
      <c r="AM16" s="451">
        <v>105.99</v>
      </c>
      <c r="AN16" s="452">
        <v>415.63400000000001</v>
      </c>
    </row>
    <row r="17" spans="2:34">
      <c r="B17" s="317"/>
      <c r="C17" s="244"/>
      <c r="D17" s="317"/>
      <c r="E17" s="367"/>
      <c r="F17" s="317"/>
      <c r="G17" s="381"/>
      <c r="H17" s="381"/>
      <c r="I17" s="381"/>
      <c r="J17" s="381"/>
      <c r="K17" s="381"/>
      <c r="L17" s="381"/>
      <c r="M17" s="381"/>
      <c r="N17" s="367"/>
      <c r="O17" s="317"/>
      <c r="P17" s="318"/>
      <c r="Q17" s="367"/>
      <c r="R17" s="317"/>
      <c r="S17" s="318"/>
      <c r="T17" s="317"/>
      <c r="U17" s="317"/>
      <c r="V17" s="317"/>
    </row>
    <row r="18" spans="2:34">
      <c r="B18" s="317"/>
      <c r="D18" s="317"/>
      <c r="E18" s="321"/>
      <c r="F18" s="317"/>
      <c r="G18" s="381"/>
      <c r="H18" s="381"/>
      <c r="I18" s="381"/>
      <c r="J18" s="381"/>
      <c r="K18" s="381"/>
      <c r="L18" s="381"/>
      <c r="M18" s="381"/>
      <c r="N18" s="381"/>
      <c r="O18" s="317"/>
      <c r="P18" s="381"/>
      <c r="Q18" s="321"/>
      <c r="R18" s="320"/>
      <c r="S18" s="319"/>
      <c r="T18" s="367"/>
      <c r="U18" s="317"/>
      <c r="V18" s="317"/>
      <c r="AH18" s="244"/>
    </row>
    <row r="19" spans="2:34">
      <c r="D19" s="453"/>
      <c r="E19" s="325"/>
      <c r="F19" s="453"/>
      <c r="G19" s="454"/>
      <c r="H19" s="454"/>
      <c r="I19" s="454"/>
      <c r="J19" s="454"/>
      <c r="K19" s="454"/>
      <c r="L19" s="454"/>
      <c r="M19" s="454"/>
      <c r="N19" s="320"/>
      <c r="O19" s="320"/>
      <c r="P19" s="318"/>
      <c r="Q19" s="320"/>
      <c r="R19" s="243"/>
      <c r="S19" s="321"/>
      <c r="T19" s="367"/>
    </row>
    <row r="20" spans="2:34">
      <c r="D20" s="453"/>
      <c r="E20" s="325"/>
      <c r="F20" s="453"/>
      <c r="G20" s="454"/>
      <c r="H20" s="454"/>
      <c r="I20" s="454"/>
      <c r="J20" s="454"/>
      <c r="K20" s="454"/>
      <c r="L20" s="454"/>
      <c r="M20" s="454"/>
      <c r="N20" s="320"/>
      <c r="O20" s="320"/>
      <c r="P20" s="317"/>
      <c r="Q20" s="320"/>
      <c r="R20" s="322"/>
      <c r="S20" s="243"/>
    </row>
    <row r="21" spans="2:34">
      <c r="D21" s="453"/>
      <c r="E21" s="325"/>
      <c r="F21" s="453"/>
      <c r="G21" s="454"/>
      <c r="H21" s="454"/>
      <c r="I21" s="454"/>
      <c r="J21" s="454"/>
      <c r="K21" s="454"/>
      <c r="L21" s="454"/>
      <c r="M21" s="454"/>
      <c r="N21" s="455"/>
      <c r="O21" s="319"/>
      <c r="P21" s="317"/>
      <c r="Q21" s="320"/>
      <c r="R21" s="243"/>
      <c r="S21" s="243"/>
    </row>
    <row r="22" spans="2:34">
      <c r="D22" s="317"/>
      <c r="E22" s="317"/>
      <c r="F22" s="317"/>
      <c r="G22" s="319"/>
      <c r="H22" s="320"/>
      <c r="I22" s="320"/>
      <c r="J22" s="320"/>
      <c r="K22" s="320"/>
      <c r="L22" s="320"/>
      <c r="M22" s="319"/>
      <c r="N22" s="320"/>
      <c r="O22" s="320"/>
      <c r="P22" s="317"/>
      <c r="Q22" s="320"/>
      <c r="R22" s="243"/>
      <c r="S22" s="243"/>
    </row>
    <row r="23" spans="2:34">
      <c r="D23" s="317"/>
      <c r="E23" s="317"/>
      <c r="F23" s="318"/>
      <c r="G23" s="317"/>
      <c r="H23" s="318"/>
      <c r="I23" s="317"/>
      <c r="J23" s="317"/>
      <c r="K23" s="317"/>
      <c r="L23" s="317"/>
      <c r="M23" s="317"/>
      <c r="N23" s="317"/>
      <c r="O23" s="317"/>
      <c r="P23" s="317"/>
      <c r="Q23" s="320"/>
      <c r="R23" s="243"/>
      <c r="S23" s="243"/>
    </row>
    <row r="24" spans="2:34">
      <c r="D24" s="317"/>
      <c r="E24" s="317"/>
      <c r="F24" s="317"/>
      <c r="G24" s="317"/>
      <c r="H24" s="317"/>
      <c r="I24" s="317"/>
      <c r="J24" s="317"/>
      <c r="K24" s="317"/>
      <c r="L24" s="317"/>
      <c r="M24" s="317"/>
      <c r="N24" s="317"/>
      <c r="O24" s="317"/>
      <c r="P24" s="317"/>
      <c r="Q24" s="317"/>
    </row>
    <row r="25" spans="2:34">
      <c r="D25" s="318"/>
      <c r="E25" s="317"/>
      <c r="F25" s="317"/>
      <c r="G25" s="317"/>
      <c r="H25" s="317"/>
      <c r="I25" s="317"/>
      <c r="J25" s="317"/>
      <c r="K25" s="317"/>
      <c r="L25" s="317"/>
      <c r="M25" s="317"/>
      <c r="N25" s="317"/>
      <c r="O25" s="318"/>
      <c r="P25" s="317"/>
      <c r="Q25" s="317"/>
    </row>
    <row r="26" spans="2:34">
      <c r="D26" s="317"/>
      <c r="E26" s="317"/>
      <c r="F26" s="317"/>
      <c r="G26" s="317"/>
      <c r="H26" s="317"/>
      <c r="I26" s="317"/>
      <c r="J26" s="317"/>
      <c r="K26" s="317"/>
      <c r="L26" s="317"/>
      <c r="M26" s="317"/>
      <c r="N26" s="317"/>
      <c r="O26" s="317"/>
      <c r="P26" s="317"/>
      <c r="Q26" s="317"/>
    </row>
    <row r="27" spans="2:34">
      <c r="D27" s="317"/>
      <c r="E27" s="317"/>
      <c r="F27" s="317"/>
      <c r="G27" s="317"/>
      <c r="H27" s="317"/>
      <c r="I27" s="317"/>
      <c r="J27" s="317"/>
      <c r="K27" s="317"/>
      <c r="L27" s="317"/>
      <c r="M27" s="317"/>
      <c r="N27" s="317"/>
      <c r="O27" s="317"/>
      <c r="P27" s="317"/>
      <c r="Q27" s="317"/>
    </row>
    <row r="28" spans="2:34">
      <c r="Q28" s="317"/>
    </row>
    <row r="29" spans="2:34">
      <c r="N29" s="244"/>
      <c r="Q29" s="317"/>
    </row>
    <row r="30" spans="2:34">
      <c r="C30" s="244"/>
      <c r="Q30" s="317"/>
    </row>
    <row r="31" spans="2:34">
      <c r="Q31" s="317"/>
    </row>
    <row r="33" spans="3:3">
      <c r="C33" s="244"/>
    </row>
  </sheetData>
  <mergeCells count="26">
    <mergeCell ref="T2:V2"/>
    <mergeCell ref="B3:V3"/>
    <mergeCell ref="AM3:AN3"/>
    <mergeCell ref="AL4:AN4"/>
    <mergeCell ref="T5:V5"/>
    <mergeCell ref="B13:B16"/>
    <mergeCell ref="W6:AE6"/>
    <mergeCell ref="AF6:AN6"/>
    <mergeCell ref="E7:G7"/>
    <mergeCell ref="H7:J7"/>
    <mergeCell ref="K7:M7"/>
    <mergeCell ref="N7:P7"/>
    <mergeCell ref="Q7:S7"/>
    <mergeCell ref="T7:V7"/>
    <mergeCell ref="W7:Y7"/>
    <mergeCell ref="Z7:AB7"/>
    <mergeCell ref="B6:B8"/>
    <mergeCell ref="C6:C8"/>
    <mergeCell ref="D6:D8"/>
    <mergeCell ref="E6:M6"/>
    <mergeCell ref="N6:V6"/>
    <mergeCell ref="AC7:AE7"/>
    <mergeCell ref="AF7:AH7"/>
    <mergeCell ref="AI7:AK7"/>
    <mergeCell ref="AL7:AN7"/>
    <mergeCell ref="B9:B12"/>
  </mergeCells>
  <pageMargins left="0.17" right="0.17" top="0.74803149606299213" bottom="0.74803149606299213" header="0.31496062992125984" footer="0.31496062992125984"/>
  <pageSetup paperSize="9" scale="45" orientation="landscape" r:id="rId1"/>
</worksheet>
</file>

<file path=xl/worksheets/sheet13.xml><?xml version="1.0" encoding="utf-8"?>
<worksheet xmlns="http://schemas.openxmlformats.org/spreadsheetml/2006/main" xmlns:r="http://schemas.openxmlformats.org/officeDocument/2006/relationships">
  <sheetPr>
    <pageSetUpPr fitToPage="1"/>
  </sheetPr>
  <dimension ref="A1:AC53"/>
  <sheetViews>
    <sheetView topLeftCell="D4" workbookViewId="0">
      <selection activeCell="U18" sqref="U18"/>
    </sheetView>
  </sheetViews>
  <sheetFormatPr defaultRowHeight="12.75"/>
  <cols>
    <col min="1" max="1" width="37.85546875" style="1" customWidth="1"/>
    <col min="2" max="2" width="7.28515625" style="1" bestFit="1" customWidth="1"/>
    <col min="3" max="3" width="4.42578125" style="1" bestFit="1" customWidth="1"/>
    <col min="4" max="4" width="7.28515625" style="1" bestFit="1" customWidth="1"/>
    <col min="5" max="5" width="6.140625" style="1" bestFit="1" customWidth="1"/>
    <col min="6" max="7" width="7.28515625" style="1" bestFit="1" customWidth="1"/>
    <col min="8" max="8" width="8.42578125" style="1" bestFit="1" customWidth="1"/>
    <col min="9" max="9" width="7.28515625" style="1" bestFit="1" customWidth="1"/>
    <col min="10" max="10" width="4.42578125" style="1" bestFit="1" customWidth="1"/>
    <col min="11" max="11" width="6.140625" style="1" bestFit="1" customWidth="1"/>
    <col min="12" max="12" width="4.42578125" style="1" bestFit="1" customWidth="1"/>
    <col min="13" max="14" width="6.140625" style="1" bestFit="1" customWidth="1"/>
    <col min="15" max="16" width="7.28515625" style="1" bestFit="1" customWidth="1"/>
    <col min="17" max="17" width="4.42578125" style="1" bestFit="1" customWidth="1"/>
    <col min="18" max="18" width="6.140625" style="1" bestFit="1" customWidth="1"/>
    <col min="19" max="19" width="4.42578125" style="1" bestFit="1" customWidth="1"/>
    <col min="20" max="20" width="6.140625" style="1" bestFit="1" customWidth="1"/>
    <col min="21" max="21" width="7.28515625" style="1" bestFit="1" customWidth="1"/>
    <col min="22" max="23" width="8.42578125" style="1" bestFit="1" customWidth="1"/>
    <col min="24" max="24" width="6.140625" style="1" bestFit="1" customWidth="1"/>
    <col min="25" max="25" width="7.28515625" style="1" bestFit="1" customWidth="1"/>
    <col min="26" max="26" width="6.140625" style="1" bestFit="1" customWidth="1"/>
    <col min="27" max="27" width="7.28515625" style="1" bestFit="1" customWidth="1"/>
    <col min="28" max="28" width="9.7109375" style="1" customWidth="1"/>
    <col min="29" max="29" width="8.42578125" style="1" bestFit="1" customWidth="1"/>
    <col min="30" max="16384" width="9.140625" style="1"/>
  </cols>
  <sheetData>
    <row r="1" spans="1:29">
      <c r="AB1" s="1552" t="s">
        <v>64</v>
      </c>
      <c r="AC1" s="1552"/>
    </row>
    <row r="3" spans="1:29" ht="14.25">
      <c r="A3" s="1553" t="s">
        <v>0</v>
      </c>
      <c r="B3" s="1553"/>
      <c r="C3" s="1553"/>
      <c r="D3" s="1553"/>
      <c r="E3" s="1553"/>
      <c r="F3" s="1553"/>
      <c r="G3" s="1553"/>
      <c r="H3" s="1553"/>
      <c r="I3" s="1553"/>
      <c r="J3" s="1553"/>
      <c r="K3" s="1553"/>
      <c r="L3" s="1553"/>
      <c r="M3" s="1553"/>
      <c r="N3" s="1553"/>
      <c r="O3" s="1553"/>
      <c r="P3" s="1553"/>
      <c r="Q3" s="1553"/>
      <c r="R3" s="1553"/>
      <c r="S3" s="1553"/>
      <c r="T3" s="1553"/>
      <c r="U3" s="1553"/>
      <c r="V3" s="1553"/>
      <c r="W3" s="1553"/>
      <c r="X3" s="1553"/>
      <c r="Y3" s="1553"/>
      <c r="Z3" s="1553"/>
      <c r="AA3" s="1553"/>
      <c r="AB3" s="1553"/>
      <c r="AC3" s="1553"/>
    </row>
    <row r="4" spans="1:29" ht="21" customHeight="1" thickBot="1">
      <c r="AB4" s="1554" t="s">
        <v>1</v>
      </c>
      <c r="AC4" s="1554"/>
    </row>
    <row r="5" spans="1:29" s="2" customFormat="1" ht="12.75" customHeight="1">
      <c r="A5" s="1555" t="s">
        <v>2</v>
      </c>
      <c r="B5" s="1558" t="s">
        <v>3</v>
      </c>
      <c r="C5" s="1559"/>
      <c r="D5" s="1559"/>
      <c r="E5" s="1559"/>
      <c r="F5" s="1559"/>
      <c r="G5" s="1559"/>
      <c r="H5" s="1560"/>
      <c r="I5" s="1558" t="s">
        <v>4</v>
      </c>
      <c r="J5" s="1559"/>
      <c r="K5" s="1559"/>
      <c r="L5" s="1559"/>
      <c r="M5" s="1559"/>
      <c r="N5" s="1559"/>
      <c r="O5" s="1560"/>
      <c r="P5" s="1558" t="s">
        <v>5</v>
      </c>
      <c r="Q5" s="1559"/>
      <c r="R5" s="1559"/>
      <c r="S5" s="1559"/>
      <c r="T5" s="1559"/>
      <c r="U5" s="1559"/>
      <c r="V5" s="1560"/>
      <c r="W5" s="1558" t="s">
        <v>1010</v>
      </c>
      <c r="X5" s="1559"/>
      <c r="Y5" s="1559"/>
      <c r="Z5" s="1559"/>
      <c r="AA5" s="1559"/>
      <c r="AB5" s="1559"/>
      <c r="AC5" s="1560"/>
    </row>
    <row r="6" spans="1:29" s="2" customFormat="1" ht="13.5" thickBot="1">
      <c r="A6" s="1556"/>
      <c r="B6" s="1561"/>
      <c r="C6" s="1562"/>
      <c r="D6" s="1562"/>
      <c r="E6" s="1562"/>
      <c r="F6" s="1562"/>
      <c r="G6" s="1562"/>
      <c r="H6" s="1563"/>
      <c r="I6" s="1561"/>
      <c r="J6" s="1562"/>
      <c r="K6" s="1562"/>
      <c r="L6" s="1562"/>
      <c r="M6" s="1562"/>
      <c r="N6" s="1562"/>
      <c r="O6" s="1563"/>
      <c r="P6" s="1561"/>
      <c r="Q6" s="1562"/>
      <c r="R6" s="1562"/>
      <c r="S6" s="1562"/>
      <c r="T6" s="1562"/>
      <c r="U6" s="1562"/>
      <c r="V6" s="1563"/>
      <c r="W6" s="1561"/>
      <c r="X6" s="1562"/>
      <c r="Y6" s="1562"/>
      <c r="Z6" s="1562"/>
      <c r="AA6" s="1562"/>
      <c r="AB6" s="1562"/>
      <c r="AC6" s="1563"/>
    </row>
    <row r="7" spans="1:29" ht="13.5" thickBot="1">
      <c r="A7" s="1557"/>
      <c r="B7" s="3" t="s">
        <v>6</v>
      </c>
      <c r="C7" s="4" t="s">
        <v>7</v>
      </c>
      <c r="D7" s="4" t="s">
        <v>8</v>
      </c>
      <c r="E7" s="4" t="s">
        <v>9</v>
      </c>
      <c r="F7" s="4" t="s">
        <v>10</v>
      </c>
      <c r="G7" s="4" t="s">
        <v>11</v>
      </c>
      <c r="H7" s="5" t="s">
        <v>12</v>
      </c>
      <c r="I7" s="3" t="s">
        <v>6</v>
      </c>
      <c r="J7" s="4" t="s">
        <v>7</v>
      </c>
      <c r="K7" s="4" t="s">
        <v>8</v>
      </c>
      <c r="L7" s="4" t="s">
        <v>9</v>
      </c>
      <c r="M7" s="4" t="s">
        <v>10</v>
      </c>
      <c r="N7" s="4" t="s">
        <v>11</v>
      </c>
      <c r="O7" s="5" t="s">
        <v>12</v>
      </c>
      <c r="P7" s="3" t="s">
        <v>6</v>
      </c>
      <c r="Q7" s="4" t="s">
        <v>7</v>
      </c>
      <c r="R7" s="4" t="s">
        <v>8</v>
      </c>
      <c r="S7" s="4" t="s">
        <v>9</v>
      </c>
      <c r="T7" s="4" t="s">
        <v>10</v>
      </c>
      <c r="U7" s="4" t="s">
        <v>11</v>
      </c>
      <c r="V7" s="5" t="s">
        <v>12</v>
      </c>
      <c r="W7" s="3" t="s">
        <v>6</v>
      </c>
      <c r="X7" s="4" t="s">
        <v>7</v>
      </c>
      <c r="Y7" s="4" t="s">
        <v>8</v>
      </c>
      <c r="Z7" s="4" t="s">
        <v>9</v>
      </c>
      <c r="AA7" s="4" t="s">
        <v>10</v>
      </c>
      <c r="AB7" s="4" t="s">
        <v>11</v>
      </c>
      <c r="AC7" s="5" t="s">
        <v>12</v>
      </c>
    </row>
    <row r="8" spans="1:29">
      <c r="A8" s="6" t="s">
        <v>13</v>
      </c>
      <c r="B8" s="7">
        <v>720.46400000000006</v>
      </c>
      <c r="C8" s="8">
        <v>4.0369999999999999</v>
      </c>
      <c r="D8" s="8">
        <v>179.96600000000001</v>
      </c>
      <c r="E8" s="8">
        <v>71.015000000000001</v>
      </c>
      <c r="F8" s="8">
        <v>235.422</v>
      </c>
      <c r="G8" s="8">
        <v>55.279000000000003</v>
      </c>
      <c r="H8" s="9">
        <v>1195.1679999999999</v>
      </c>
      <c r="I8" s="7">
        <v>820.71299999999997</v>
      </c>
      <c r="J8" s="8">
        <v>5.1100000000000003</v>
      </c>
      <c r="K8" s="8">
        <v>179.23</v>
      </c>
      <c r="L8" s="8">
        <v>21.834</v>
      </c>
      <c r="M8" s="8">
        <v>0.53400000000000003</v>
      </c>
      <c r="N8" s="8">
        <v>6.1619999999999999</v>
      </c>
      <c r="O8" s="9">
        <v>1011.749</v>
      </c>
      <c r="P8" s="7">
        <v>1849.2339999999999</v>
      </c>
      <c r="Q8" s="8">
        <v>13.281000000000001</v>
      </c>
      <c r="R8" s="8">
        <v>304.75099999999998</v>
      </c>
      <c r="S8" s="8">
        <v>34.511000000000003</v>
      </c>
      <c r="T8" s="8">
        <v>6.2E-2</v>
      </c>
      <c r="U8" s="8">
        <v>100.239</v>
      </c>
      <c r="V8" s="9">
        <v>2267.567</v>
      </c>
      <c r="W8" s="7">
        <v>3390.4110000000001</v>
      </c>
      <c r="X8" s="8">
        <v>22.428000000000001</v>
      </c>
      <c r="Y8" s="8">
        <v>663.947</v>
      </c>
      <c r="Z8" s="8">
        <v>127.36</v>
      </c>
      <c r="AA8" s="8">
        <v>236.018</v>
      </c>
      <c r="AB8" s="8">
        <v>161.68</v>
      </c>
      <c r="AC8" s="9">
        <v>4474.4840000000004</v>
      </c>
    </row>
    <row r="9" spans="1:29">
      <c r="A9" s="10" t="s">
        <v>1008</v>
      </c>
      <c r="B9" s="11">
        <v>143.34800000000001</v>
      </c>
      <c r="C9" s="12">
        <v>1.238</v>
      </c>
      <c r="D9" s="12">
        <v>22.62</v>
      </c>
      <c r="E9" s="12">
        <v>0.28299999999999997</v>
      </c>
      <c r="F9" s="12">
        <v>1.9259999999999999</v>
      </c>
      <c r="G9" s="12">
        <v>35.244999999999997</v>
      </c>
      <c r="H9" s="13">
        <v>204.37700000000001</v>
      </c>
      <c r="I9" s="11">
        <v>114.17400000000001</v>
      </c>
      <c r="J9" s="12">
        <v>0.79700000000000004</v>
      </c>
      <c r="K9" s="12">
        <v>36.348999999999997</v>
      </c>
      <c r="L9" s="12">
        <v>2.1859999999999999</v>
      </c>
      <c r="M9" s="12">
        <v>2E-3</v>
      </c>
      <c r="N9" s="12">
        <v>0.246</v>
      </c>
      <c r="O9" s="13">
        <v>151.56800000000001</v>
      </c>
      <c r="P9" s="11">
        <v>865.005</v>
      </c>
      <c r="Q9" s="12">
        <v>4.2110000000000003</v>
      </c>
      <c r="R9" s="12">
        <v>19.317</v>
      </c>
      <c r="S9" s="12">
        <v>5.0119999999999996</v>
      </c>
      <c r="T9" s="12">
        <v>1.718</v>
      </c>
      <c r="U9" s="12">
        <v>26.468</v>
      </c>
      <c r="V9" s="13">
        <v>916.71900000000005</v>
      </c>
      <c r="W9" s="11">
        <v>1122.527</v>
      </c>
      <c r="X9" s="12">
        <v>6.2460000000000004</v>
      </c>
      <c r="Y9" s="12">
        <v>78.286000000000001</v>
      </c>
      <c r="Z9" s="12">
        <v>7.4809999999999999</v>
      </c>
      <c r="AA9" s="12">
        <v>3.6459999999999999</v>
      </c>
      <c r="AB9" s="12">
        <v>61.959000000000003</v>
      </c>
      <c r="AC9" s="13">
        <v>1272.664</v>
      </c>
    </row>
    <row r="10" spans="1:29">
      <c r="A10" s="10" t="s">
        <v>1009</v>
      </c>
      <c r="B10" s="11">
        <v>2855.377</v>
      </c>
      <c r="C10" s="12">
        <v>19.003</v>
      </c>
      <c r="D10" s="12">
        <v>1150.298</v>
      </c>
      <c r="E10" s="12">
        <v>182.11500000000001</v>
      </c>
      <c r="F10" s="12">
        <v>45.390999999999998</v>
      </c>
      <c r="G10" s="12">
        <v>279.39699999999999</v>
      </c>
      <c r="H10" s="13">
        <v>4349.4660000000003</v>
      </c>
      <c r="I10" s="11">
        <v>3046.9380000000001</v>
      </c>
      <c r="J10" s="12">
        <v>23.222000000000001</v>
      </c>
      <c r="K10" s="12">
        <v>521.99</v>
      </c>
      <c r="L10" s="12">
        <v>45.286999999999999</v>
      </c>
      <c r="M10" s="12">
        <v>0.65800000000000003</v>
      </c>
      <c r="N10" s="12">
        <v>28.396999999999998</v>
      </c>
      <c r="O10" s="13">
        <v>3621.2049999999999</v>
      </c>
      <c r="P10" s="11">
        <v>3852.8020000000001</v>
      </c>
      <c r="Q10" s="12">
        <v>31.102</v>
      </c>
      <c r="R10" s="12">
        <v>1332.6189999999999</v>
      </c>
      <c r="S10" s="12">
        <v>136.655</v>
      </c>
      <c r="T10" s="12">
        <v>9.9429999999999996</v>
      </c>
      <c r="U10" s="12">
        <v>172.62700000000001</v>
      </c>
      <c r="V10" s="13">
        <v>5399.0929999999998</v>
      </c>
      <c r="W10" s="11">
        <v>9755.1170000000002</v>
      </c>
      <c r="X10" s="12">
        <v>73.326999999999998</v>
      </c>
      <c r="Y10" s="12">
        <v>3004.9070000000002</v>
      </c>
      <c r="Z10" s="12">
        <v>364.05700000000002</v>
      </c>
      <c r="AA10" s="12">
        <v>55.991999999999997</v>
      </c>
      <c r="AB10" s="12">
        <v>480.42099999999999</v>
      </c>
      <c r="AC10" s="13">
        <v>13369.763999999999</v>
      </c>
    </row>
    <row r="11" spans="1:29" ht="25.5">
      <c r="A11" s="10" t="s">
        <v>14</v>
      </c>
      <c r="B11" s="11">
        <v>992.55399999999997</v>
      </c>
      <c r="C11" s="12">
        <v>6.4740000000000002</v>
      </c>
      <c r="D11" s="12">
        <v>387.70400000000001</v>
      </c>
      <c r="E11" s="12">
        <v>102.322</v>
      </c>
      <c r="F11" s="12">
        <v>120.979</v>
      </c>
      <c r="G11" s="12">
        <v>589.827</v>
      </c>
      <c r="H11" s="13">
        <v>2097.538</v>
      </c>
      <c r="I11" s="11">
        <v>673.63800000000003</v>
      </c>
      <c r="J11" s="12">
        <v>5.8959999999999999</v>
      </c>
      <c r="K11" s="12">
        <v>175.73599999999999</v>
      </c>
      <c r="L11" s="12">
        <v>76.397999999999996</v>
      </c>
      <c r="M11" s="12">
        <v>0.64500000000000002</v>
      </c>
      <c r="N11" s="12">
        <v>11.589</v>
      </c>
      <c r="O11" s="13">
        <v>867.50400000000002</v>
      </c>
      <c r="P11" s="11">
        <v>1749.32</v>
      </c>
      <c r="Q11" s="12">
        <v>17.183</v>
      </c>
      <c r="R11" s="12">
        <v>264.512</v>
      </c>
      <c r="S11" s="12">
        <v>25.128</v>
      </c>
      <c r="T11" s="12">
        <v>0.875</v>
      </c>
      <c r="U11" s="12">
        <v>283.72899999999998</v>
      </c>
      <c r="V11" s="13">
        <v>2315.6190000000001</v>
      </c>
      <c r="W11" s="11">
        <v>3415.5120000000002</v>
      </c>
      <c r="X11" s="12">
        <v>29.553000000000001</v>
      </c>
      <c r="Y11" s="12">
        <v>827.952</v>
      </c>
      <c r="Z11" s="12">
        <v>203.84800000000001</v>
      </c>
      <c r="AA11" s="12">
        <v>122.499</v>
      </c>
      <c r="AB11" s="12">
        <v>885.14499999999998</v>
      </c>
      <c r="AC11" s="13">
        <v>5280.6610000000001</v>
      </c>
    </row>
    <row r="12" spans="1:29" ht="38.25">
      <c r="A12" s="10" t="s">
        <v>15</v>
      </c>
      <c r="B12" s="11">
        <v>1667.7550000000001</v>
      </c>
      <c r="C12" s="12">
        <v>12.584</v>
      </c>
      <c r="D12" s="12">
        <v>299.81299999999999</v>
      </c>
      <c r="E12" s="12">
        <v>46.838999999999999</v>
      </c>
      <c r="F12" s="12">
        <v>18.003</v>
      </c>
      <c r="G12" s="12">
        <v>1217.8119999999999</v>
      </c>
      <c r="H12" s="13">
        <v>3215.9670000000001</v>
      </c>
      <c r="I12" s="11">
        <v>1031.9780000000001</v>
      </c>
      <c r="J12" s="12">
        <v>7.44</v>
      </c>
      <c r="K12" s="12">
        <v>66.42</v>
      </c>
      <c r="L12" s="12">
        <v>92.834000000000003</v>
      </c>
      <c r="M12" s="12">
        <v>0.23300000000000001</v>
      </c>
      <c r="N12" s="12">
        <v>0.60099999999999998</v>
      </c>
      <c r="O12" s="13">
        <v>1106.672</v>
      </c>
      <c r="P12" s="11">
        <v>1710.827</v>
      </c>
      <c r="Q12" s="12">
        <v>15.250999999999999</v>
      </c>
      <c r="R12" s="12">
        <v>209.34299999999999</v>
      </c>
      <c r="S12" s="12">
        <v>47.042000000000002</v>
      </c>
      <c r="T12" s="12">
        <v>9.0999999999999998E-2</v>
      </c>
      <c r="U12" s="12">
        <v>274.93</v>
      </c>
      <c r="V12" s="13">
        <v>2210.442</v>
      </c>
      <c r="W12" s="11">
        <v>4410.5600000000004</v>
      </c>
      <c r="X12" s="12">
        <v>35.274999999999999</v>
      </c>
      <c r="Y12" s="12">
        <v>575.57600000000002</v>
      </c>
      <c r="Z12" s="12">
        <v>186.715</v>
      </c>
      <c r="AA12" s="12">
        <v>18.327000000000002</v>
      </c>
      <c r="AB12" s="12">
        <v>1493.3430000000001</v>
      </c>
      <c r="AC12" s="13">
        <v>6533.0810000000001</v>
      </c>
    </row>
    <row r="13" spans="1:29" ht="25.5">
      <c r="A13" s="10" t="s">
        <v>16</v>
      </c>
      <c r="B13" s="11">
        <v>1663.566</v>
      </c>
      <c r="C13" s="12">
        <v>12.881</v>
      </c>
      <c r="D13" s="12">
        <v>434.73500000000001</v>
      </c>
      <c r="E13" s="12">
        <v>119.258</v>
      </c>
      <c r="F13" s="12">
        <v>129.99199999999999</v>
      </c>
      <c r="G13" s="12">
        <v>686.04499999999996</v>
      </c>
      <c r="H13" s="13">
        <v>2927.2190000000001</v>
      </c>
      <c r="I13" s="11">
        <v>1476.7529999999999</v>
      </c>
      <c r="J13" s="12">
        <v>10.766999999999999</v>
      </c>
      <c r="K13" s="12">
        <v>521.77200000000005</v>
      </c>
      <c r="L13" s="12">
        <v>103.41200000000001</v>
      </c>
      <c r="M13" s="12">
        <v>1.661</v>
      </c>
      <c r="N13" s="12">
        <v>47.536000000000001</v>
      </c>
      <c r="O13" s="13">
        <v>2058.489</v>
      </c>
      <c r="P13" s="11">
        <v>5018.0569999999998</v>
      </c>
      <c r="Q13" s="12">
        <v>28.728000000000002</v>
      </c>
      <c r="R13" s="12">
        <v>159.357</v>
      </c>
      <c r="S13" s="12">
        <v>30.468</v>
      </c>
      <c r="T13" s="12">
        <v>0.45100000000000001</v>
      </c>
      <c r="U13" s="12">
        <v>1930.18</v>
      </c>
      <c r="V13" s="13">
        <v>7136.7730000000001</v>
      </c>
      <c r="W13" s="11">
        <v>8158.3760000000002</v>
      </c>
      <c r="X13" s="12">
        <v>52.375999999999998</v>
      </c>
      <c r="Y13" s="12">
        <v>1115.864</v>
      </c>
      <c r="Z13" s="12">
        <v>253.13800000000001</v>
      </c>
      <c r="AA13" s="12">
        <v>132.10400000000001</v>
      </c>
      <c r="AB13" s="12">
        <v>2663.761</v>
      </c>
      <c r="AC13" s="13">
        <v>12122.481</v>
      </c>
    </row>
    <row r="14" spans="1:29">
      <c r="A14" s="10" t="s">
        <v>17</v>
      </c>
      <c r="B14" s="11">
        <v>1425.7449999999999</v>
      </c>
      <c r="C14" s="12">
        <v>8.9659999999999993</v>
      </c>
      <c r="D14" s="12">
        <v>389.23599999999999</v>
      </c>
      <c r="E14" s="12">
        <v>180.82300000000001</v>
      </c>
      <c r="F14" s="12">
        <v>103.91200000000001</v>
      </c>
      <c r="G14" s="12">
        <v>395.738</v>
      </c>
      <c r="H14" s="13">
        <v>2323.5970000000002</v>
      </c>
      <c r="I14" s="11">
        <v>744.47699999999998</v>
      </c>
      <c r="J14" s="12">
        <v>6.7279999999999998</v>
      </c>
      <c r="K14" s="12">
        <v>133.29</v>
      </c>
      <c r="L14" s="12">
        <v>13.287000000000001</v>
      </c>
      <c r="M14" s="12">
        <v>1.0469999999999999</v>
      </c>
      <c r="N14" s="12">
        <v>0.26900000000000002</v>
      </c>
      <c r="O14" s="13">
        <v>885.81100000000004</v>
      </c>
      <c r="P14" s="11">
        <v>1632.989</v>
      </c>
      <c r="Q14" s="12">
        <v>15.422000000000001</v>
      </c>
      <c r="R14" s="12">
        <v>128.364</v>
      </c>
      <c r="S14" s="12">
        <v>26.206</v>
      </c>
      <c r="T14" s="12">
        <v>0.59</v>
      </c>
      <c r="U14" s="12">
        <v>32.073</v>
      </c>
      <c r="V14" s="13">
        <v>1809.4380000000001</v>
      </c>
      <c r="W14" s="11">
        <v>3803.2109999999998</v>
      </c>
      <c r="X14" s="12">
        <v>31.116</v>
      </c>
      <c r="Y14" s="12">
        <v>650.89</v>
      </c>
      <c r="Z14" s="12">
        <v>220.316</v>
      </c>
      <c r="AA14" s="12">
        <v>105.54900000000001</v>
      </c>
      <c r="AB14" s="12">
        <v>428.08</v>
      </c>
      <c r="AC14" s="13">
        <v>5018.8459999999995</v>
      </c>
    </row>
    <row r="15" spans="1:29" ht="25.5">
      <c r="A15" s="10" t="s">
        <v>18</v>
      </c>
      <c r="B15" s="11">
        <v>1713.9659999999999</v>
      </c>
      <c r="C15" s="12">
        <v>12.920999999999999</v>
      </c>
      <c r="D15" s="12">
        <v>3.0000000000000001E-3</v>
      </c>
      <c r="E15" s="12">
        <v>0</v>
      </c>
      <c r="F15" s="12">
        <v>7.82</v>
      </c>
      <c r="G15" s="12">
        <v>320.577</v>
      </c>
      <c r="H15" s="13">
        <v>2055.2869999999998</v>
      </c>
      <c r="I15" s="11">
        <v>1244.075</v>
      </c>
      <c r="J15" s="12">
        <v>9.8379999999999992</v>
      </c>
      <c r="K15" s="12">
        <v>0</v>
      </c>
      <c r="L15" s="12">
        <v>0</v>
      </c>
      <c r="M15" s="12">
        <v>0</v>
      </c>
      <c r="N15" s="12">
        <v>276.43299999999999</v>
      </c>
      <c r="O15" s="13">
        <v>1530.346</v>
      </c>
      <c r="P15" s="11">
        <v>2429.2939999999999</v>
      </c>
      <c r="Q15" s="12">
        <v>21.082999999999998</v>
      </c>
      <c r="R15" s="12">
        <v>0</v>
      </c>
      <c r="S15" s="12">
        <v>0</v>
      </c>
      <c r="T15" s="12">
        <v>1E-3</v>
      </c>
      <c r="U15" s="12">
        <v>1420.011</v>
      </c>
      <c r="V15" s="13">
        <v>3870.3890000000001</v>
      </c>
      <c r="W15" s="11">
        <v>5387.335</v>
      </c>
      <c r="X15" s="12">
        <v>43.841999999999999</v>
      </c>
      <c r="Y15" s="12">
        <v>3.0000000000000001E-3</v>
      </c>
      <c r="Z15" s="12">
        <v>0</v>
      </c>
      <c r="AA15" s="12">
        <v>7.8209999999999997</v>
      </c>
      <c r="AB15" s="12">
        <v>2017.021</v>
      </c>
      <c r="AC15" s="13">
        <v>7456.0219999999999</v>
      </c>
    </row>
    <row r="16" spans="1:29" ht="38.25">
      <c r="A16" s="10" t="s">
        <v>19</v>
      </c>
      <c r="B16" s="11">
        <v>62.311999999999998</v>
      </c>
      <c r="C16" s="12">
        <v>0.441</v>
      </c>
      <c r="D16" s="12">
        <v>6.1890000000000001</v>
      </c>
      <c r="E16" s="12">
        <v>1.593</v>
      </c>
      <c r="F16" s="12">
        <v>4.343</v>
      </c>
      <c r="G16" s="12">
        <v>16.425999999999998</v>
      </c>
      <c r="H16" s="13">
        <v>89.710999999999999</v>
      </c>
      <c r="I16" s="11">
        <v>53.561</v>
      </c>
      <c r="J16" s="12">
        <v>0.44700000000000001</v>
      </c>
      <c r="K16" s="12">
        <v>19.285</v>
      </c>
      <c r="L16" s="12">
        <v>3.347</v>
      </c>
      <c r="M16" s="12">
        <v>2.3E-2</v>
      </c>
      <c r="N16" s="12">
        <v>0</v>
      </c>
      <c r="O16" s="13">
        <v>73.316000000000003</v>
      </c>
      <c r="P16" s="11">
        <v>86.421000000000006</v>
      </c>
      <c r="Q16" s="12">
        <v>0.66700000000000004</v>
      </c>
      <c r="R16" s="12">
        <v>0.44</v>
      </c>
      <c r="S16" s="12">
        <v>3.7999999999999999E-2</v>
      </c>
      <c r="T16" s="12">
        <v>0</v>
      </c>
      <c r="U16" s="12">
        <v>2E-3</v>
      </c>
      <c r="V16" s="13">
        <v>87.53</v>
      </c>
      <c r="W16" s="11">
        <v>202.29400000000001</v>
      </c>
      <c r="X16" s="12">
        <v>1.5549999999999999</v>
      </c>
      <c r="Y16" s="12">
        <v>25.914000000000001</v>
      </c>
      <c r="Z16" s="12">
        <v>4.9779999999999998</v>
      </c>
      <c r="AA16" s="12">
        <v>4.3659999999999997</v>
      </c>
      <c r="AB16" s="12">
        <v>16.428000000000001</v>
      </c>
      <c r="AC16" s="13">
        <v>250.55699999999999</v>
      </c>
    </row>
    <row r="17" spans="1:29">
      <c r="A17" s="10" t="s">
        <v>20</v>
      </c>
      <c r="B17" s="11">
        <v>4190.3180000000002</v>
      </c>
      <c r="C17" s="12">
        <v>31.571999999999999</v>
      </c>
      <c r="D17" s="12">
        <v>507.68400000000003</v>
      </c>
      <c r="E17" s="12">
        <v>34.712000000000003</v>
      </c>
      <c r="F17" s="12">
        <v>42.01</v>
      </c>
      <c r="G17" s="12">
        <v>3304.248</v>
      </c>
      <c r="H17" s="13">
        <v>8075.8320000000003</v>
      </c>
      <c r="I17" s="11">
        <v>3049.0320000000002</v>
      </c>
      <c r="J17" s="12">
        <v>20.945</v>
      </c>
      <c r="K17" s="12">
        <v>474.97500000000002</v>
      </c>
      <c r="L17" s="12">
        <v>115.874</v>
      </c>
      <c r="M17" s="12">
        <v>1.4990000000000001</v>
      </c>
      <c r="N17" s="12">
        <v>345.90199999999999</v>
      </c>
      <c r="O17" s="13">
        <v>3892.3530000000001</v>
      </c>
      <c r="P17" s="11">
        <v>3267.9859999999999</v>
      </c>
      <c r="Q17" s="12">
        <v>25.404</v>
      </c>
      <c r="R17" s="12">
        <v>211.952</v>
      </c>
      <c r="S17" s="12">
        <v>54.829000000000001</v>
      </c>
      <c r="T17" s="12">
        <v>18.593</v>
      </c>
      <c r="U17" s="12">
        <v>1126.529</v>
      </c>
      <c r="V17" s="13">
        <v>4650.4639999999999</v>
      </c>
      <c r="W17" s="11">
        <v>10507.335999999999</v>
      </c>
      <c r="X17" s="12">
        <v>77.921000000000006</v>
      </c>
      <c r="Y17" s="12">
        <v>1194.6110000000001</v>
      </c>
      <c r="Z17" s="12">
        <v>205.41499999999999</v>
      </c>
      <c r="AA17" s="12">
        <v>62.101999999999997</v>
      </c>
      <c r="AB17" s="12">
        <v>4776.6790000000001</v>
      </c>
      <c r="AC17" s="13">
        <v>16618.649000000001</v>
      </c>
    </row>
    <row r="18" spans="1:29" ht="38.25">
      <c r="A18" s="10" t="s">
        <v>21</v>
      </c>
      <c r="B18" s="11">
        <v>14083.200999999999</v>
      </c>
      <c r="C18" s="12">
        <v>98.7</v>
      </c>
      <c r="D18" s="12">
        <v>1249.6099999999999</v>
      </c>
      <c r="E18" s="12">
        <v>344.00099999999998</v>
      </c>
      <c r="F18" s="12">
        <v>172.26400000000001</v>
      </c>
      <c r="G18" s="12">
        <v>3747.5390000000002</v>
      </c>
      <c r="H18" s="13">
        <v>19351.313999999998</v>
      </c>
      <c r="I18" s="11">
        <v>9466.8780000000006</v>
      </c>
      <c r="J18" s="12">
        <v>72.697000000000003</v>
      </c>
      <c r="K18" s="12">
        <v>1140.32</v>
      </c>
      <c r="L18" s="12">
        <v>228.60400000000001</v>
      </c>
      <c r="M18" s="12">
        <v>5.0039999999999996</v>
      </c>
      <c r="N18" s="12">
        <v>178.87299999999999</v>
      </c>
      <c r="O18" s="13">
        <v>10863.772000000001</v>
      </c>
      <c r="P18" s="11">
        <v>14020.999</v>
      </c>
      <c r="Q18" s="12">
        <v>89.962000000000003</v>
      </c>
      <c r="R18" s="12">
        <v>877.52</v>
      </c>
      <c r="S18" s="12">
        <v>115.761</v>
      </c>
      <c r="T18" s="12">
        <v>10.307</v>
      </c>
      <c r="U18" s="12">
        <v>3947.567</v>
      </c>
      <c r="V18" s="13">
        <v>18946.355</v>
      </c>
      <c r="W18" s="11">
        <v>37571.078000000001</v>
      </c>
      <c r="X18" s="12">
        <v>261.35899999999998</v>
      </c>
      <c r="Y18" s="12">
        <v>3267.45</v>
      </c>
      <c r="Z18" s="12">
        <v>688.36599999999999</v>
      </c>
      <c r="AA18" s="12">
        <v>187.57499999999999</v>
      </c>
      <c r="AB18" s="12">
        <v>7873.9790000000003</v>
      </c>
      <c r="AC18" s="13">
        <v>49161.440999999999</v>
      </c>
    </row>
    <row r="19" spans="1:29">
      <c r="A19" s="10" t="s">
        <v>22</v>
      </c>
      <c r="B19" s="11">
        <v>1827.8989999999999</v>
      </c>
      <c r="C19" s="12">
        <v>12.744999999999999</v>
      </c>
      <c r="D19" s="12">
        <v>335.87900000000002</v>
      </c>
      <c r="E19" s="12">
        <v>47.826999999999998</v>
      </c>
      <c r="F19" s="12">
        <v>32.167000000000002</v>
      </c>
      <c r="G19" s="12">
        <v>1776.258</v>
      </c>
      <c r="H19" s="13">
        <v>3984.9479999999999</v>
      </c>
      <c r="I19" s="11">
        <v>1711.146</v>
      </c>
      <c r="J19" s="12">
        <v>13.862</v>
      </c>
      <c r="K19" s="12">
        <v>149.93299999999999</v>
      </c>
      <c r="L19" s="12">
        <v>15.17</v>
      </c>
      <c r="M19" s="12">
        <v>0.90800000000000003</v>
      </c>
      <c r="N19" s="12">
        <v>20.692</v>
      </c>
      <c r="O19" s="13">
        <v>1896.5409999999999</v>
      </c>
      <c r="P19" s="11">
        <v>2688.0140000000001</v>
      </c>
      <c r="Q19" s="12">
        <v>20.138999999999999</v>
      </c>
      <c r="R19" s="12">
        <v>157.28299999999999</v>
      </c>
      <c r="S19" s="12">
        <v>30.488</v>
      </c>
      <c r="T19" s="12">
        <v>1.869</v>
      </c>
      <c r="U19" s="12">
        <v>369.96100000000001</v>
      </c>
      <c r="V19" s="13">
        <v>3237.2660000000001</v>
      </c>
      <c r="W19" s="11">
        <v>6227.0590000000002</v>
      </c>
      <c r="X19" s="12">
        <v>46.746000000000002</v>
      </c>
      <c r="Y19" s="12">
        <v>643.09500000000003</v>
      </c>
      <c r="Z19" s="12">
        <v>93.484999999999999</v>
      </c>
      <c r="AA19" s="12">
        <v>34.944000000000003</v>
      </c>
      <c r="AB19" s="12">
        <v>2166.9110000000001</v>
      </c>
      <c r="AC19" s="13">
        <v>9118.7549999999992</v>
      </c>
    </row>
    <row r="20" spans="1:29" ht="25.5">
      <c r="A20" s="10" t="s">
        <v>23</v>
      </c>
      <c r="B20" s="11">
        <v>395.53800000000001</v>
      </c>
      <c r="C20" s="12">
        <v>4.0449999999999999</v>
      </c>
      <c r="D20" s="12">
        <v>449.529</v>
      </c>
      <c r="E20" s="12">
        <v>106.60599999999999</v>
      </c>
      <c r="F20" s="12">
        <v>11.18</v>
      </c>
      <c r="G20" s="12">
        <v>116.949</v>
      </c>
      <c r="H20" s="13">
        <v>977.24099999999999</v>
      </c>
      <c r="I20" s="11">
        <v>852.495</v>
      </c>
      <c r="J20" s="12">
        <v>9.1989999999999998</v>
      </c>
      <c r="K20" s="12">
        <v>43.807000000000002</v>
      </c>
      <c r="L20" s="12">
        <v>8.7949999999999999</v>
      </c>
      <c r="M20" s="12">
        <v>0.41299999999999998</v>
      </c>
      <c r="N20" s="12">
        <v>2.2370000000000001</v>
      </c>
      <c r="O20" s="13">
        <v>908.15099999999995</v>
      </c>
      <c r="P20" s="11">
        <v>1177.3209999999999</v>
      </c>
      <c r="Q20" s="12">
        <v>6.4569999999999999</v>
      </c>
      <c r="R20" s="12">
        <v>428.61599999999999</v>
      </c>
      <c r="S20" s="12">
        <v>42.692</v>
      </c>
      <c r="T20" s="12">
        <v>2.5510000000000002</v>
      </c>
      <c r="U20" s="12">
        <v>17.713000000000001</v>
      </c>
      <c r="V20" s="13">
        <v>1632.6579999999999</v>
      </c>
      <c r="W20" s="11">
        <v>2425.3539999999998</v>
      </c>
      <c r="X20" s="12">
        <v>19.701000000000001</v>
      </c>
      <c r="Y20" s="12">
        <v>921.952</v>
      </c>
      <c r="Z20" s="12">
        <v>158.09299999999999</v>
      </c>
      <c r="AA20" s="12">
        <v>14.144</v>
      </c>
      <c r="AB20" s="12">
        <v>136.899</v>
      </c>
      <c r="AC20" s="13">
        <v>3518.05</v>
      </c>
    </row>
    <row r="21" spans="1:29">
      <c r="A21" s="10" t="s">
        <v>24</v>
      </c>
      <c r="B21" s="11">
        <v>397.45</v>
      </c>
      <c r="C21" s="12">
        <v>5.0389999999999997</v>
      </c>
      <c r="D21" s="12">
        <v>6.6840000000000002</v>
      </c>
      <c r="E21" s="12">
        <v>3.2490000000000001</v>
      </c>
      <c r="F21" s="12">
        <v>56.28</v>
      </c>
      <c r="G21" s="12">
        <v>247.61799999999999</v>
      </c>
      <c r="H21" s="13">
        <v>713.07100000000003</v>
      </c>
      <c r="I21" s="11">
        <v>378.76600000000002</v>
      </c>
      <c r="J21" s="12">
        <v>2.202</v>
      </c>
      <c r="K21" s="12">
        <v>22.05</v>
      </c>
      <c r="L21" s="12">
        <v>3.2240000000000002</v>
      </c>
      <c r="M21" s="12">
        <v>0.17599999999999999</v>
      </c>
      <c r="N21" s="12">
        <v>215.99299999999999</v>
      </c>
      <c r="O21" s="13">
        <v>619.18700000000001</v>
      </c>
      <c r="P21" s="11">
        <v>565.78300000000002</v>
      </c>
      <c r="Q21" s="12">
        <v>6.9039999999999999</v>
      </c>
      <c r="R21" s="12">
        <v>16.803000000000001</v>
      </c>
      <c r="S21" s="12">
        <v>1.129</v>
      </c>
      <c r="T21" s="12">
        <v>41.832999999999998</v>
      </c>
      <c r="U21" s="12">
        <v>98.662999999999997</v>
      </c>
      <c r="V21" s="13">
        <v>729.98599999999999</v>
      </c>
      <c r="W21" s="11">
        <v>1341.999</v>
      </c>
      <c r="X21" s="12">
        <v>14.145</v>
      </c>
      <c r="Y21" s="12">
        <v>45.536999999999999</v>
      </c>
      <c r="Z21" s="12">
        <v>7.6020000000000003</v>
      </c>
      <c r="AA21" s="12">
        <v>98.289000000000001</v>
      </c>
      <c r="AB21" s="12">
        <v>562.274</v>
      </c>
      <c r="AC21" s="13">
        <v>2062.2440000000001</v>
      </c>
    </row>
    <row r="22" spans="1:29" ht="25.5">
      <c r="A22" s="10" t="s">
        <v>25</v>
      </c>
      <c r="B22" s="11">
        <v>760.96900000000005</v>
      </c>
      <c r="C22" s="12">
        <v>28.085000000000001</v>
      </c>
      <c r="D22" s="12">
        <v>16.184999999999999</v>
      </c>
      <c r="E22" s="12">
        <v>43.878</v>
      </c>
      <c r="F22" s="12">
        <v>33197.500999999997</v>
      </c>
      <c r="G22" s="12">
        <v>366.14100000000002</v>
      </c>
      <c r="H22" s="13">
        <v>34368.881000000001</v>
      </c>
      <c r="I22" s="11">
        <v>1891.5170000000001</v>
      </c>
      <c r="J22" s="12">
        <v>19.573</v>
      </c>
      <c r="K22" s="12">
        <v>67.494</v>
      </c>
      <c r="L22" s="12">
        <v>22.030999999999999</v>
      </c>
      <c r="M22" s="12">
        <v>14.308</v>
      </c>
      <c r="N22" s="12">
        <v>1257.33</v>
      </c>
      <c r="O22" s="13">
        <v>3250.2220000000002</v>
      </c>
      <c r="P22" s="11">
        <v>41630.171000000002</v>
      </c>
      <c r="Q22" s="12">
        <v>27.588999999999999</v>
      </c>
      <c r="R22" s="12">
        <v>66.962000000000003</v>
      </c>
      <c r="S22" s="12">
        <v>6.0540000000000003</v>
      </c>
      <c r="T22" s="12">
        <v>263.42700000000002</v>
      </c>
      <c r="U22" s="12">
        <v>181.44300000000001</v>
      </c>
      <c r="V22" s="13">
        <v>42169.591999999997</v>
      </c>
      <c r="W22" s="11">
        <v>44282.656999999999</v>
      </c>
      <c r="X22" s="12">
        <v>75.247</v>
      </c>
      <c r="Y22" s="12">
        <v>150.64099999999999</v>
      </c>
      <c r="Z22" s="12">
        <v>71.962999999999994</v>
      </c>
      <c r="AA22" s="12">
        <v>33475.235999999997</v>
      </c>
      <c r="AB22" s="12">
        <v>1804.914</v>
      </c>
      <c r="AC22" s="13">
        <v>79788.695000000007</v>
      </c>
    </row>
    <row r="23" spans="1:29">
      <c r="A23" s="10" t="s">
        <v>26</v>
      </c>
      <c r="B23" s="11">
        <v>1431.134</v>
      </c>
      <c r="C23" s="12">
        <v>7.2919999999999998</v>
      </c>
      <c r="D23" s="12">
        <v>400.62599999999998</v>
      </c>
      <c r="E23" s="12">
        <v>101.512</v>
      </c>
      <c r="F23" s="12">
        <v>12.212</v>
      </c>
      <c r="G23" s="12">
        <v>85.421000000000006</v>
      </c>
      <c r="H23" s="13">
        <v>1936.6849999999999</v>
      </c>
      <c r="I23" s="11">
        <v>1997.97</v>
      </c>
      <c r="J23" s="12">
        <v>14.042</v>
      </c>
      <c r="K23" s="12">
        <v>5.1369999999999996</v>
      </c>
      <c r="L23" s="12">
        <v>4.9530000000000003</v>
      </c>
      <c r="M23" s="12">
        <v>0.32300000000000001</v>
      </c>
      <c r="N23" s="12">
        <v>24.602</v>
      </c>
      <c r="O23" s="13">
        <v>2042.0740000000001</v>
      </c>
      <c r="P23" s="11">
        <v>1065.366</v>
      </c>
      <c r="Q23" s="12">
        <v>9.327</v>
      </c>
      <c r="R23" s="12">
        <v>1.6E-2</v>
      </c>
      <c r="S23" s="12">
        <v>2.1999999999999999E-2</v>
      </c>
      <c r="T23" s="12">
        <v>7.1999999999999995E-2</v>
      </c>
      <c r="U23" s="12">
        <v>7.7210000000000001</v>
      </c>
      <c r="V23" s="13">
        <v>1082.502</v>
      </c>
      <c r="W23" s="11">
        <v>4494.47</v>
      </c>
      <c r="X23" s="12">
        <v>30.661000000000001</v>
      </c>
      <c r="Y23" s="12">
        <v>405.779</v>
      </c>
      <c r="Z23" s="12">
        <v>106.48699999999999</v>
      </c>
      <c r="AA23" s="12">
        <v>12.606999999999999</v>
      </c>
      <c r="AB23" s="12">
        <v>117.744</v>
      </c>
      <c r="AC23" s="13">
        <v>5061.2610000000004</v>
      </c>
    </row>
    <row r="24" spans="1:29">
      <c r="A24" s="10" t="s">
        <v>27</v>
      </c>
      <c r="B24" s="11">
        <v>598.59100000000001</v>
      </c>
      <c r="C24" s="12">
        <v>5.5069999999999997</v>
      </c>
      <c r="D24" s="12">
        <v>333.601</v>
      </c>
      <c r="E24" s="12">
        <v>28.100999999999999</v>
      </c>
      <c r="F24" s="12">
        <v>10.488</v>
      </c>
      <c r="G24" s="12">
        <v>293.52300000000002</v>
      </c>
      <c r="H24" s="13">
        <v>1241.71</v>
      </c>
      <c r="I24" s="11">
        <v>608.41999999999996</v>
      </c>
      <c r="J24" s="12">
        <v>3.702</v>
      </c>
      <c r="K24" s="12">
        <v>84.096000000000004</v>
      </c>
      <c r="L24" s="12">
        <v>4.5090000000000003</v>
      </c>
      <c r="M24" s="12">
        <v>0.72499999999999998</v>
      </c>
      <c r="N24" s="12">
        <v>13.509</v>
      </c>
      <c r="O24" s="13">
        <v>710.452</v>
      </c>
      <c r="P24" s="11">
        <v>807.03800000000001</v>
      </c>
      <c r="Q24" s="12">
        <v>8.5109999999999992</v>
      </c>
      <c r="R24" s="12">
        <v>37.168999999999997</v>
      </c>
      <c r="S24" s="12">
        <v>3.8839999999999999</v>
      </c>
      <c r="T24" s="12">
        <v>0.74</v>
      </c>
      <c r="U24" s="12">
        <v>78.578999999999994</v>
      </c>
      <c r="V24" s="13">
        <v>932.03700000000003</v>
      </c>
      <c r="W24" s="11">
        <v>2014.049</v>
      </c>
      <c r="X24" s="12">
        <v>17.72</v>
      </c>
      <c r="Y24" s="12">
        <v>454.86599999999999</v>
      </c>
      <c r="Z24" s="12">
        <v>36.494</v>
      </c>
      <c r="AA24" s="12">
        <v>11.952999999999999</v>
      </c>
      <c r="AB24" s="12">
        <v>385.61099999999999</v>
      </c>
      <c r="AC24" s="13">
        <v>2884.1990000000001</v>
      </c>
    </row>
    <row r="25" spans="1:29" ht="25.5">
      <c r="A25" s="10" t="s">
        <v>28</v>
      </c>
      <c r="B25" s="11">
        <v>613.62</v>
      </c>
      <c r="C25" s="12">
        <v>4.5359999999999996</v>
      </c>
      <c r="D25" s="12">
        <v>107.374</v>
      </c>
      <c r="E25" s="12">
        <v>102.48399999999999</v>
      </c>
      <c r="F25" s="12">
        <v>51.055</v>
      </c>
      <c r="G25" s="12">
        <v>65.206000000000003</v>
      </c>
      <c r="H25" s="13">
        <v>841.79100000000005</v>
      </c>
      <c r="I25" s="11">
        <v>577.53800000000001</v>
      </c>
      <c r="J25" s="12">
        <v>3.5710000000000002</v>
      </c>
      <c r="K25" s="12">
        <v>18.931000000000001</v>
      </c>
      <c r="L25" s="12">
        <v>2.4849999999999999</v>
      </c>
      <c r="M25" s="12">
        <v>0.35599999999999998</v>
      </c>
      <c r="N25" s="12">
        <v>25.216999999999999</v>
      </c>
      <c r="O25" s="13">
        <v>625.61300000000006</v>
      </c>
      <c r="P25" s="11">
        <v>524.11</v>
      </c>
      <c r="Q25" s="12">
        <v>3.5950000000000002</v>
      </c>
      <c r="R25" s="12">
        <v>47.430999999999997</v>
      </c>
      <c r="S25" s="12">
        <v>4.8840000000000003</v>
      </c>
      <c r="T25" s="12">
        <v>17.693000000000001</v>
      </c>
      <c r="U25" s="12">
        <v>82.405000000000001</v>
      </c>
      <c r="V25" s="13">
        <v>675.23400000000004</v>
      </c>
      <c r="W25" s="11">
        <v>1715.268</v>
      </c>
      <c r="X25" s="12">
        <v>11.702</v>
      </c>
      <c r="Y25" s="12">
        <v>173.73599999999999</v>
      </c>
      <c r="Z25" s="12">
        <v>109.85299999999999</v>
      </c>
      <c r="AA25" s="12">
        <v>69.103999999999999</v>
      </c>
      <c r="AB25" s="12">
        <v>172.828</v>
      </c>
      <c r="AC25" s="13">
        <v>2142.6379999999999</v>
      </c>
    </row>
    <row r="26" spans="1:29" ht="25.5">
      <c r="A26" s="10" t="s">
        <v>29</v>
      </c>
      <c r="B26" s="11">
        <v>24.015000000000001</v>
      </c>
      <c r="C26" s="12">
        <v>0.17299999999999999</v>
      </c>
      <c r="D26" s="12">
        <v>2.7E-2</v>
      </c>
      <c r="E26" s="12">
        <v>1.264</v>
      </c>
      <c r="F26" s="12">
        <v>9789.7109999999993</v>
      </c>
      <c r="G26" s="12">
        <v>10.223000000000001</v>
      </c>
      <c r="H26" s="13">
        <v>9824.1489999999994</v>
      </c>
      <c r="I26" s="11">
        <v>225.892</v>
      </c>
      <c r="J26" s="12">
        <v>74.090999999999994</v>
      </c>
      <c r="K26" s="12">
        <v>0</v>
      </c>
      <c r="L26" s="12">
        <v>0</v>
      </c>
      <c r="M26" s="12">
        <v>5284.7510000000002</v>
      </c>
      <c r="N26" s="12">
        <v>0</v>
      </c>
      <c r="O26" s="13">
        <v>5584.7340000000004</v>
      </c>
      <c r="P26" s="11">
        <v>9.7319999999999993</v>
      </c>
      <c r="Q26" s="12">
        <v>11.483000000000001</v>
      </c>
      <c r="R26" s="12">
        <v>0.19500000000000001</v>
      </c>
      <c r="S26" s="12">
        <v>0.03</v>
      </c>
      <c r="T26" s="12">
        <v>1284.085</v>
      </c>
      <c r="U26" s="12">
        <v>37.280999999999999</v>
      </c>
      <c r="V26" s="13">
        <v>1342.7760000000001</v>
      </c>
      <c r="W26" s="11">
        <v>259.63900000000001</v>
      </c>
      <c r="X26" s="12">
        <v>85.747</v>
      </c>
      <c r="Y26" s="12">
        <v>0.222</v>
      </c>
      <c r="Z26" s="12">
        <v>1.294</v>
      </c>
      <c r="AA26" s="12">
        <v>16358.547</v>
      </c>
      <c r="AB26" s="12">
        <v>47.503999999999998</v>
      </c>
      <c r="AC26" s="13">
        <v>16751.659</v>
      </c>
    </row>
    <row r="27" spans="1:29">
      <c r="A27" s="10" t="s">
        <v>30</v>
      </c>
      <c r="B27" s="11">
        <v>454.27</v>
      </c>
      <c r="C27" s="12">
        <v>4.0419999999999998</v>
      </c>
      <c r="D27" s="12">
        <v>6.1159999999999997</v>
      </c>
      <c r="E27" s="12">
        <v>0.122</v>
      </c>
      <c r="F27" s="12">
        <v>0.86899999999999999</v>
      </c>
      <c r="G27" s="12">
        <v>15.353</v>
      </c>
      <c r="H27" s="13">
        <v>480.65</v>
      </c>
      <c r="I27" s="11">
        <v>376.733</v>
      </c>
      <c r="J27" s="12">
        <v>2.141</v>
      </c>
      <c r="K27" s="12">
        <v>2.6960000000000002</v>
      </c>
      <c r="L27" s="12">
        <v>0.13700000000000001</v>
      </c>
      <c r="M27" s="12">
        <v>7.0000000000000001E-3</v>
      </c>
      <c r="N27" s="12">
        <v>0</v>
      </c>
      <c r="O27" s="13">
        <v>381.577</v>
      </c>
      <c r="P27" s="11">
        <v>258.29700000000003</v>
      </c>
      <c r="Q27" s="12">
        <v>4.1059999999999999</v>
      </c>
      <c r="R27" s="12">
        <v>6.5000000000000002E-2</v>
      </c>
      <c r="S27" s="12">
        <v>0</v>
      </c>
      <c r="T27" s="12">
        <v>0</v>
      </c>
      <c r="U27" s="12">
        <v>31.314</v>
      </c>
      <c r="V27" s="13">
        <v>293.78199999999998</v>
      </c>
      <c r="W27" s="11">
        <v>1089.3</v>
      </c>
      <c r="X27" s="12">
        <v>10.289</v>
      </c>
      <c r="Y27" s="12">
        <v>8.8770000000000007</v>
      </c>
      <c r="Z27" s="12">
        <v>0.25900000000000001</v>
      </c>
      <c r="AA27" s="12">
        <v>0.876</v>
      </c>
      <c r="AB27" s="12">
        <v>46.667000000000002</v>
      </c>
      <c r="AC27" s="13">
        <v>1156.009</v>
      </c>
    </row>
    <row r="28" spans="1:29" ht="25.5">
      <c r="A28" s="10" t="s">
        <v>31</v>
      </c>
      <c r="B28" s="11">
        <v>205.15799999999999</v>
      </c>
      <c r="C28" s="12">
        <v>1.3069999999999999</v>
      </c>
      <c r="D28" s="12">
        <v>1.9279999999999999</v>
      </c>
      <c r="E28" s="12">
        <v>6.5000000000000002E-2</v>
      </c>
      <c r="F28" s="12">
        <v>0.57799999999999996</v>
      </c>
      <c r="G28" s="12">
        <v>34.625</v>
      </c>
      <c r="H28" s="13">
        <v>243.596</v>
      </c>
      <c r="I28" s="11">
        <v>306.96699999999998</v>
      </c>
      <c r="J28" s="12">
        <v>2.2999999999999998</v>
      </c>
      <c r="K28" s="12">
        <v>14.737</v>
      </c>
      <c r="L28" s="12">
        <v>0.32</v>
      </c>
      <c r="M28" s="12">
        <v>0.124</v>
      </c>
      <c r="N28" s="12">
        <v>5.5E-2</v>
      </c>
      <c r="O28" s="13">
        <v>324.18299999999999</v>
      </c>
      <c r="P28" s="11">
        <v>400.51400000000001</v>
      </c>
      <c r="Q28" s="12">
        <v>1.48</v>
      </c>
      <c r="R28" s="12">
        <v>0.24199999999999999</v>
      </c>
      <c r="S28" s="12">
        <v>7.2999999999999995E-2</v>
      </c>
      <c r="T28" s="12">
        <v>9.7000000000000003E-2</v>
      </c>
      <c r="U28" s="12">
        <v>43.484000000000002</v>
      </c>
      <c r="V28" s="13">
        <v>445.81700000000001</v>
      </c>
      <c r="W28" s="11">
        <v>912.63900000000001</v>
      </c>
      <c r="X28" s="12">
        <v>5.0869999999999997</v>
      </c>
      <c r="Y28" s="12">
        <v>16.907</v>
      </c>
      <c r="Z28" s="12">
        <v>0.45800000000000002</v>
      </c>
      <c r="AA28" s="12">
        <v>0.79900000000000004</v>
      </c>
      <c r="AB28" s="12">
        <v>78.164000000000001</v>
      </c>
      <c r="AC28" s="13">
        <v>1013.596</v>
      </c>
    </row>
    <row r="29" spans="1:29">
      <c r="A29" s="10" t="s">
        <v>32</v>
      </c>
      <c r="B29" s="11">
        <v>169.06899999999999</v>
      </c>
      <c r="C29" s="12">
        <v>0.98099999999999998</v>
      </c>
      <c r="D29" s="12">
        <v>50.933</v>
      </c>
      <c r="E29" s="12">
        <v>8.516</v>
      </c>
      <c r="F29" s="12">
        <v>3.2120000000000002</v>
      </c>
      <c r="G29" s="12">
        <v>34.978000000000002</v>
      </c>
      <c r="H29" s="13">
        <v>259.173</v>
      </c>
      <c r="I29" s="11">
        <v>75.111000000000004</v>
      </c>
      <c r="J29" s="12">
        <v>0.46600000000000003</v>
      </c>
      <c r="K29" s="12">
        <v>1.1930000000000001</v>
      </c>
      <c r="L29" s="12">
        <v>1.9E-2</v>
      </c>
      <c r="M29" s="12">
        <v>0.17</v>
      </c>
      <c r="N29" s="12">
        <v>181.44300000000001</v>
      </c>
      <c r="O29" s="13">
        <v>258.38299999999998</v>
      </c>
      <c r="P29" s="11">
        <v>720.524</v>
      </c>
      <c r="Q29" s="12">
        <v>2.327</v>
      </c>
      <c r="R29" s="12">
        <v>1.974</v>
      </c>
      <c r="S29" s="12">
        <v>1.0289999999999999</v>
      </c>
      <c r="T29" s="12">
        <v>0.19600000000000001</v>
      </c>
      <c r="U29" s="12">
        <v>80.823999999999998</v>
      </c>
      <c r="V29" s="13">
        <v>805.84500000000003</v>
      </c>
      <c r="W29" s="11">
        <v>964.70399999999995</v>
      </c>
      <c r="X29" s="12">
        <v>3.774</v>
      </c>
      <c r="Y29" s="12">
        <v>54.1</v>
      </c>
      <c r="Z29" s="12">
        <v>9.5640000000000001</v>
      </c>
      <c r="AA29" s="12">
        <v>3.5779999999999998</v>
      </c>
      <c r="AB29" s="12">
        <v>297.245</v>
      </c>
      <c r="AC29" s="13">
        <v>1323.4010000000001</v>
      </c>
    </row>
    <row r="30" spans="1:29">
      <c r="A30" s="10" t="s">
        <v>33</v>
      </c>
      <c r="B30" s="11">
        <v>91.59</v>
      </c>
      <c r="C30" s="12">
        <v>0.40699999999999997</v>
      </c>
      <c r="D30" s="12">
        <v>12.444000000000001</v>
      </c>
      <c r="E30" s="12">
        <v>5.33</v>
      </c>
      <c r="F30" s="12">
        <v>2.5099999999999998</v>
      </c>
      <c r="G30" s="12">
        <v>20.518000000000001</v>
      </c>
      <c r="H30" s="13">
        <v>127.46899999999999</v>
      </c>
      <c r="I30" s="11">
        <v>191.89500000000001</v>
      </c>
      <c r="J30" s="12">
        <v>1.296</v>
      </c>
      <c r="K30" s="12">
        <v>10.691000000000001</v>
      </c>
      <c r="L30" s="12">
        <v>0.82799999999999996</v>
      </c>
      <c r="M30" s="12">
        <v>2.1000000000000001E-2</v>
      </c>
      <c r="N30" s="12">
        <v>7.3810000000000002</v>
      </c>
      <c r="O30" s="13">
        <v>211.28399999999999</v>
      </c>
      <c r="P30" s="11">
        <v>189.14599999999999</v>
      </c>
      <c r="Q30" s="12">
        <v>2.7839999999999998</v>
      </c>
      <c r="R30" s="12">
        <v>9.6340000000000003</v>
      </c>
      <c r="S30" s="12">
        <v>3.4079999999999999</v>
      </c>
      <c r="T30" s="12">
        <v>40.18</v>
      </c>
      <c r="U30" s="12">
        <v>14.895</v>
      </c>
      <c r="V30" s="13">
        <v>256.63900000000001</v>
      </c>
      <c r="W30" s="11">
        <v>472.63099999999997</v>
      </c>
      <c r="X30" s="12">
        <v>4.4870000000000001</v>
      </c>
      <c r="Y30" s="12">
        <v>32.768999999999998</v>
      </c>
      <c r="Z30" s="12">
        <v>9.5660000000000007</v>
      </c>
      <c r="AA30" s="12">
        <v>42.710999999999999</v>
      </c>
      <c r="AB30" s="12">
        <v>42.793999999999997</v>
      </c>
      <c r="AC30" s="13">
        <v>595.39200000000005</v>
      </c>
    </row>
    <row r="31" spans="1:29" ht="25.5">
      <c r="A31" s="10" t="s">
        <v>34</v>
      </c>
      <c r="B31" s="11">
        <v>0.71899999999999997</v>
      </c>
      <c r="C31" s="12">
        <v>6.0000000000000001E-3</v>
      </c>
      <c r="D31" s="12">
        <v>8.4000000000000005E-2</v>
      </c>
      <c r="E31" s="12">
        <v>2.5999999999999999E-2</v>
      </c>
      <c r="F31" s="12">
        <v>1.0999999999999999E-2</v>
      </c>
      <c r="G31" s="12">
        <v>0</v>
      </c>
      <c r="H31" s="13">
        <v>0.82</v>
      </c>
      <c r="I31" s="11">
        <v>0</v>
      </c>
      <c r="J31" s="12">
        <v>0</v>
      </c>
      <c r="K31" s="12">
        <v>0</v>
      </c>
      <c r="L31" s="12">
        <v>0</v>
      </c>
      <c r="M31" s="12">
        <v>0</v>
      </c>
      <c r="N31" s="12">
        <v>0</v>
      </c>
      <c r="O31" s="13">
        <v>0</v>
      </c>
      <c r="P31" s="11">
        <v>18.984999999999999</v>
      </c>
      <c r="Q31" s="12">
        <v>0.05</v>
      </c>
      <c r="R31" s="12">
        <v>0</v>
      </c>
      <c r="S31" s="12">
        <v>0</v>
      </c>
      <c r="T31" s="12">
        <v>0</v>
      </c>
      <c r="U31" s="12">
        <v>0</v>
      </c>
      <c r="V31" s="13">
        <v>19.035</v>
      </c>
      <c r="W31" s="11">
        <v>19.704000000000001</v>
      </c>
      <c r="X31" s="12">
        <v>5.6000000000000001E-2</v>
      </c>
      <c r="Y31" s="12">
        <v>8.4000000000000005E-2</v>
      </c>
      <c r="Z31" s="12">
        <v>2.5999999999999999E-2</v>
      </c>
      <c r="AA31" s="12">
        <v>1.0999999999999999E-2</v>
      </c>
      <c r="AB31" s="12">
        <v>0</v>
      </c>
      <c r="AC31" s="13">
        <v>19.855</v>
      </c>
    </row>
    <row r="32" spans="1:29" ht="25.5">
      <c r="A32" s="10" t="s">
        <v>35</v>
      </c>
      <c r="B32" s="11">
        <v>4.3579999999999997</v>
      </c>
      <c r="C32" s="12">
        <v>4.5999999999999999E-2</v>
      </c>
      <c r="D32" s="12">
        <v>15.932</v>
      </c>
      <c r="E32" s="12">
        <v>1E-3</v>
      </c>
      <c r="F32" s="12">
        <v>3.5920000000000001</v>
      </c>
      <c r="G32" s="12">
        <v>0</v>
      </c>
      <c r="H32" s="13">
        <v>23.928000000000001</v>
      </c>
      <c r="I32" s="11">
        <v>28.818000000000001</v>
      </c>
      <c r="J32" s="12">
        <v>0.35799999999999998</v>
      </c>
      <c r="K32" s="12">
        <v>3.609</v>
      </c>
      <c r="L32" s="12">
        <v>1E-3</v>
      </c>
      <c r="M32" s="12">
        <v>0</v>
      </c>
      <c r="N32" s="12">
        <v>0</v>
      </c>
      <c r="O32" s="13">
        <v>32.784999999999997</v>
      </c>
      <c r="P32" s="11">
        <v>0</v>
      </c>
      <c r="Q32" s="12">
        <v>0</v>
      </c>
      <c r="R32" s="12">
        <v>23.507000000000001</v>
      </c>
      <c r="S32" s="12">
        <v>0</v>
      </c>
      <c r="T32" s="12">
        <v>14.273</v>
      </c>
      <c r="U32" s="12">
        <v>0</v>
      </c>
      <c r="V32" s="13">
        <v>37.78</v>
      </c>
      <c r="W32" s="11">
        <v>33.176000000000002</v>
      </c>
      <c r="X32" s="12">
        <v>0.40400000000000003</v>
      </c>
      <c r="Y32" s="12">
        <v>43.048000000000002</v>
      </c>
      <c r="Z32" s="12">
        <v>2E-3</v>
      </c>
      <c r="AA32" s="12">
        <v>17.864999999999998</v>
      </c>
      <c r="AB32" s="12">
        <v>0</v>
      </c>
      <c r="AC32" s="13">
        <v>94.492999999999995</v>
      </c>
    </row>
    <row r="33" spans="1:29" ht="25.5">
      <c r="A33" s="10" t="s">
        <v>36</v>
      </c>
      <c r="B33" s="11">
        <v>1477.249</v>
      </c>
      <c r="C33" s="12">
        <v>7.8520000000000003</v>
      </c>
      <c r="D33" s="12">
        <v>103.261</v>
      </c>
      <c r="E33" s="12">
        <v>26.364999999999998</v>
      </c>
      <c r="F33" s="12">
        <v>2.5670000000000002</v>
      </c>
      <c r="G33" s="12">
        <v>10.872</v>
      </c>
      <c r="H33" s="13">
        <v>1601.8009999999999</v>
      </c>
      <c r="I33" s="11">
        <v>13571.004999999999</v>
      </c>
      <c r="J33" s="12">
        <v>64.655000000000001</v>
      </c>
      <c r="K33" s="12">
        <v>337.98500000000001</v>
      </c>
      <c r="L33" s="12">
        <v>29.141999999999999</v>
      </c>
      <c r="M33" s="12">
        <v>3.7290000000000001</v>
      </c>
      <c r="N33" s="12">
        <v>1.347</v>
      </c>
      <c r="O33" s="13">
        <v>13978.721</v>
      </c>
      <c r="P33" s="11">
        <v>2723.2939999999999</v>
      </c>
      <c r="Q33" s="12">
        <v>12.840999999999999</v>
      </c>
      <c r="R33" s="12">
        <v>181.40899999999999</v>
      </c>
      <c r="S33" s="12">
        <v>5.8250000000000002</v>
      </c>
      <c r="T33" s="12">
        <v>1.1000000000000001</v>
      </c>
      <c r="U33" s="12">
        <v>0</v>
      </c>
      <c r="V33" s="13">
        <v>2918.6439999999998</v>
      </c>
      <c r="W33" s="11">
        <v>17771.547999999999</v>
      </c>
      <c r="X33" s="12">
        <v>85.347999999999999</v>
      </c>
      <c r="Y33" s="12">
        <v>622.65499999999997</v>
      </c>
      <c r="Z33" s="12">
        <v>61.332000000000001</v>
      </c>
      <c r="AA33" s="12">
        <v>7.3959999999999999</v>
      </c>
      <c r="AB33" s="12">
        <v>12.218999999999999</v>
      </c>
      <c r="AC33" s="13">
        <v>18499.166000000001</v>
      </c>
    </row>
    <row r="34" spans="1:29" ht="25.5">
      <c r="A34" s="10" t="s">
        <v>37</v>
      </c>
      <c r="B34" s="11">
        <v>39.933999999999997</v>
      </c>
      <c r="C34" s="12">
        <v>0.151</v>
      </c>
      <c r="D34" s="12">
        <v>0</v>
      </c>
      <c r="E34" s="12">
        <v>0</v>
      </c>
      <c r="F34" s="12">
        <v>0</v>
      </c>
      <c r="G34" s="12">
        <v>1.2909999999999999</v>
      </c>
      <c r="H34" s="13">
        <v>41.375999999999998</v>
      </c>
      <c r="I34" s="11">
        <v>762.72699999999998</v>
      </c>
      <c r="J34" s="12">
        <v>3.948</v>
      </c>
      <c r="K34" s="12">
        <v>23.422000000000001</v>
      </c>
      <c r="L34" s="12">
        <v>3.8159999999999998</v>
      </c>
      <c r="M34" s="12">
        <v>0.60199999999999998</v>
      </c>
      <c r="N34" s="12">
        <v>0</v>
      </c>
      <c r="O34" s="13">
        <v>790.69899999999996</v>
      </c>
      <c r="P34" s="11">
        <v>21.478999999999999</v>
      </c>
      <c r="Q34" s="12">
        <v>7.9000000000000001E-2</v>
      </c>
      <c r="R34" s="12">
        <v>0</v>
      </c>
      <c r="S34" s="12">
        <v>0</v>
      </c>
      <c r="T34" s="12">
        <v>0</v>
      </c>
      <c r="U34" s="12">
        <v>0</v>
      </c>
      <c r="V34" s="13">
        <v>21.558</v>
      </c>
      <c r="W34" s="11">
        <v>824.14</v>
      </c>
      <c r="X34" s="12">
        <v>4.1779999999999999</v>
      </c>
      <c r="Y34" s="12">
        <v>23.422000000000001</v>
      </c>
      <c r="Z34" s="12">
        <v>3.8159999999999998</v>
      </c>
      <c r="AA34" s="12">
        <v>0.60199999999999998</v>
      </c>
      <c r="AB34" s="12">
        <v>1.2909999999999999</v>
      </c>
      <c r="AC34" s="13">
        <v>853.63300000000004</v>
      </c>
    </row>
    <row r="35" spans="1:29">
      <c r="A35" s="10" t="s">
        <v>38</v>
      </c>
      <c r="B35" s="11">
        <v>19190.705000000002</v>
      </c>
      <c r="C35" s="12">
        <v>121.845</v>
      </c>
      <c r="D35" s="12">
        <v>1845.62</v>
      </c>
      <c r="E35" s="12">
        <v>265.52</v>
      </c>
      <c r="F35" s="12">
        <v>18.36</v>
      </c>
      <c r="G35" s="12">
        <v>3.694</v>
      </c>
      <c r="H35" s="13">
        <v>21180.223999999998</v>
      </c>
      <c r="I35" s="11">
        <v>10135.039000000001</v>
      </c>
      <c r="J35" s="12">
        <v>57.274999999999999</v>
      </c>
      <c r="K35" s="12">
        <v>706.05399999999997</v>
      </c>
      <c r="L35" s="12">
        <v>119.02500000000001</v>
      </c>
      <c r="M35" s="12">
        <v>7</v>
      </c>
      <c r="N35" s="12">
        <v>3.448</v>
      </c>
      <c r="O35" s="13">
        <v>10908.816000000001</v>
      </c>
      <c r="P35" s="11">
        <v>1007.9109999999999</v>
      </c>
      <c r="Q35" s="12">
        <v>4.3550000000000004</v>
      </c>
      <c r="R35" s="12">
        <v>215.73599999999999</v>
      </c>
      <c r="S35" s="12">
        <v>19.372</v>
      </c>
      <c r="T35" s="12">
        <v>0.60199999999999998</v>
      </c>
      <c r="U35" s="12">
        <v>0</v>
      </c>
      <c r="V35" s="13">
        <v>1228.604</v>
      </c>
      <c r="W35" s="11">
        <v>30333.654999999999</v>
      </c>
      <c r="X35" s="12">
        <v>183.47499999999999</v>
      </c>
      <c r="Y35" s="12">
        <v>2767.41</v>
      </c>
      <c r="Z35" s="12">
        <v>403.91699999999997</v>
      </c>
      <c r="AA35" s="12">
        <v>25.962</v>
      </c>
      <c r="AB35" s="12">
        <v>7.1420000000000003</v>
      </c>
      <c r="AC35" s="13">
        <v>33317.644</v>
      </c>
    </row>
    <row r="36" spans="1:29">
      <c r="A36" s="10" t="s">
        <v>39</v>
      </c>
      <c r="B36" s="11">
        <v>4388.7030000000004</v>
      </c>
      <c r="C36" s="12">
        <v>9.4580000000000002</v>
      </c>
      <c r="D36" s="12">
        <v>389.99400000000003</v>
      </c>
      <c r="E36" s="12">
        <v>49.633000000000003</v>
      </c>
      <c r="F36" s="12">
        <v>12.151999999999999</v>
      </c>
      <c r="G36" s="12">
        <v>4649.0569999999998</v>
      </c>
      <c r="H36" s="13">
        <v>9449.3639999999996</v>
      </c>
      <c r="I36" s="11">
        <v>1E-3</v>
      </c>
      <c r="J36" s="12">
        <v>0</v>
      </c>
      <c r="K36" s="12">
        <v>0</v>
      </c>
      <c r="L36" s="12">
        <v>0</v>
      </c>
      <c r="M36" s="12">
        <v>0</v>
      </c>
      <c r="N36" s="12">
        <v>0</v>
      </c>
      <c r="O36" s="13">
        <v>1E-3</v>
      </c>
      <c r="P36" s="11">
        <v>5.5E-2</v>
      </c>
      <c r="Q36" s="12">
        <v>0</v>
      </c>
      <c r="R36" s="12">
        <v>0.17599999999999999</v>
      </c>
      <c r="S36" s="12">
        <v>0</v>
      </c>
      <c r="T36" s="12">
        <v>0</v>
      </c>
      <c r="U36" s="12">
        <v>0</v>
      </c>
      <c r="V36" s="13">
        <v>0.23100000000000001</v>
      </c>
      <c r="W36" s="11">
        <v>4388.759</v>
      </c>
      <c r="X36" s="12">
        <v>9.4580000000000002</v>
      </c>
      <c r="Y36" s="12">
        <v>390.17</v>
      </c>
      <c r="Z36" s="12">
        <v>49.633000000000003</v>
      </c>
      <c r="AA36" s="12">
        <v>12.151999999999999</v>
      </c>
      <c r="AB36" s="12">
        <v>4649.0569999999998</v>
      </c>
      <c r="AC36" s="13">
        <v>9449.5959999999995</v>
      </c>
    </row>
    <row r="37" spans="1:29" ht="25.5">
      <c r="A37" s="10" t="s">
        <v>40</v>
      </c>
      <c r="B37" s="11">
        <v>11974.486999999999</v>
      </c>
      <c r="C37" s="12">
        <v>10.02</v>
      </c>
      <c r="D37" s="12">
        <v>1344.2070000000001</v>
      </c>
      <c r="E37" s="12">
        <v>246.41300000000001</v>
      </c>
      <c r="F37" s="12">
        <v>57.643000000000001</v>
      </c>
      <c r="G37" s="12">
        <v>7494.5590000000002</v>
      </c>
      <c r="H37" s="13">
        <v>20880.916000000001</v>
      </c>
      <c r="I37" s="11">
        <v>0</v>
      </c>
      <c r="J37" s="12">
        <v>0</v>
      </c>
      <c r="K37" s="12">
        <v>0</v>
      </c>
      <c r="L37" s="12">
        <v>0</v>
      </c>
      <c r="M37" s="12">
        <v>0</v>
      </c>
      <c r="N37" s="12">
        <v>0</v>
      </c>
      <c r="O37" s="13">
        <v>0</v>
      </c>
      <c r="P37" s="11">
        <v>3.9550000000000001</v>
      </c>
      <c r="Q37" s="12">
        <v>1E-3</v>
      </c>
      <c r="R37" s="12">
        <v>6.7229999999999999</v>
      </c>
      <c r="S37" s="12">
        <v>2.302</v>
      </c>
      <c r="T37" s="12">
        <v>325.94</v>
      </c>
      <c r="U37" s="12">
        <v>55.673000000000002</v>
      </c>
      <c r="V37" s="13">
        <v>392.29199999999997</v>
      </c>
      <c r="W37" s="11">
        <v>11978.441999999999</v>
      </c>
      <c r="X37" s="12">
        <v>10.021000000000001</v>
      </c>
      <c r="Y37" s="12">
        <v>1350.93</v>
      </c>
      <c r="Z37" s="12">
        <v>248.715</v>
      </c>
      <c r="AA37" s="12">
        <v>383.58300000000003</v>
      </c>
      <c r="AB37" s="12">
        <v>7550.232</v>
      </c>
      <c r="AC37" s="13">
        <v>21273.207999999999</v>
      </c>
    </row>
    <row r="38" spans="1:29">
      <c r="A38" s="10" t="s">
        <v>41</v>
      </c>
      <c r="B38" s="11">
        <v>164.42500000000001</v>
      </c>
      <c r="C38" s="12">
        <v>0.92200000000000004</v>
      </c>
      <c r="D38" s="12">
        <v>35.966000000000001</v>
      </c>
      <c r="E38" s="12">
        <v>9.8179999999999996</v>
      </c>
      <c r="F38" s="12">
        <v>1.25</v>
      </c>
      <c r="G38" s="12">
        <v>1.212</v>
      </c>
      <c r="H38" s="13">
        <v>203.77500000000001</v>
      </c>
      <c r="I38" s="11">
        <v>2499.067</v>
      </c>
      <c r="J38" s="12">
        <v>16.719000000000001</v>
      </c>
      <c r="K38" s="12">
        <v>134.11199999999999</v>
      </c>
      <c r="L38" s="12">
        <v>13.432</v>
      </c>
      <c r="M38" s="12">
        <v>17.853999999999999</v>
      </c>
      <c r="N38" s="12">
        <v>0</v>
      </c>
      <c r="O38" s="13">
        <v>2667.752</v>
      </c>
      <c r="P38" s="11">
        <v>359.40300000000002</v>
      </c>
      <c r="Q38" s="12">
        <v>2.7330000000000001</v>
      </c>
      <c r="R38" s="12">
        <v>95.584999999999994</v>
      </c>
      <c r="S38" s="12">
        <v>4.72</v>
      </c>
      <c r="T38" s="12">
        <v>1.5840000000000001</v>
      </c>
      <c r="U38" s="12">
        <v>0</v>
      </c>
      <c r="V38" s="13">
        <v>459.30500000000001</v>
      </c>
      <c r="W38" s="11">
        <v>3022.895</v>
      </c>
      <c r="X38" s="12">
        <v>20.373999999999999</v>
      </c>
      <c r="Y38" s="12">
        <v>265.66300000000001</v>
      </c>
      <c r="Z38" s="12">
        <v>27.97</v>
      </c>
      <c r="AA38" s="12">
        <v>20.687999999999999</v>
      </c>
      <c r="AB38" s="12">
        <v>1.212</v>
      </c>
      <c r="AC38" s="13">
        <v>3330.8319999999999</v>
      </c>
    </row>
    <row r="39" spans="1:29">
      <c r="A39" s="10" t="s">
        <v>42</v>
      </c>
      <c r="B39" s="11">
        <v>15.372</v>
      </c>
      <c r="C39" s="12">
        <v>0.93600000000000005</v>
      </c>
      <c r="D39" s="12">
        <v>12.706</v>
      </c>
      <c r="E39" s="12">
        <v>19.053000000000001</v>
      </c>
      <c r="F39" s="12">
        <v>117.384</v>
      </c>
      <c r="G39" s="12">
        <v>14.946999999999999</v>
      </c>
      <c r="H39" s="13">
        <v>161.345</v>
      </c>
      <c r="I39" s="11">
        <v>206.97300000000001</v>
      </c>
      <c r="J39" s="12">
        <v>1.663</v>
      </c>
      <c r="K39" s="12">
        <v>68.016000000000005</v>
      </c>
      <c r="L39" s="12">
        <v>56.368000000000002</v>
      </c>
      <c r="M39" s="12">
        <v>4.4649999999999999</v>
      </c>
      <c r="N39" s="12">
        <v>16.297999999999998</v>
      </c>
      <c r="O39" s="13">
        <v>297.41500000000002</v>
      </c>
      <c r="P39" s="11">
        <v>660.66800000000001</v>
      </c>
      <c r="Q39" s="12">
        <v>3.5249999999999999</v>
      </c>
      <c r="R39" s="12">
        <v>52.271999999999998</v>
      </c>
      <c r="S39" s="12">
        <v>2.2010000000000001</v>
      </c>
      <c r="T39" s="12">
        <v>44.86</v>
      </c>
      <c r="U39" s="12">
        <v>1.845</v>
      </c>
      <c r="V39" s="13">
        <v>763.17</v>
      </c>
      <c r="W39" s="11">
        <v>883.01300000000003</v>
      </c>
      <c r="X39" s="12">
        <v>6.1239999999999997</v>
      </c>
      <c r="Y39" s="12">
        <v>132.994</v>
      </c>
      <c r="Z39" s="12">
        <v>77.622</v>
      </c>
      <c r="AA39" s="12">
        <v>166.709</v>
      </c>
      <c r="AB39" s="12">
        <v>33.090000000000003</v>
      </c>
      <c r="AC39" s="13">
        <v>1221.93</v>
      </c>
    </row>
    <row r="40" spans="1:29">
      <c r="A40" s="10" t="s">
        <v>43</v>
      </c>
      <c r="B40" s="11">
        <v>313.87099999999998</v>
      </c>
      <c r="C40" s="12">
        <v>9.8350000000000009</v>
      </c>
      <c r="D40" s="12">
        <v>24.178000000000001</v>
      </c>
      <c r="E40" s="12">
        <v>4.5819999999999999</v>
      </c>
      <c r="F40" s="12">
        <v>0.16200000000000001</v>
      </c>
      <c r="G40" s="12">
        <v>0.20200000000000001</v>
      </c>
      <c r="H40" s="13">
        <v>348.24799999999999</v>
      </c>
      <c r="I40" s="11">
        <v>117.42400000000001</v>
      </c>
      <c r="J40" s="12">
        <v>1.776</v>
      </c>
      <c r="K40" s="12">
        <v>17.753</v>
      </c>
      <c r="L40" s="12">
        <v>1.583</v>
      </c>
      <c r="M40" s="12">
        <v>1.359</v>
      </c>
      <c r="N40" s="12">
        <v>0</v>
      </c>
      <c r="O40" s="13">
        <v>138.31200000000001</v>
      </c>
      <c r="P40" s="11">
        <v>540.91800000000001</v>
      </c>
      <c r="Q40" s="12">
        <v>7.923</v>
      </c>
      <c r="R40" s="12">
        <v>65.55</v>
      </c>
      <c r="S40" s="12">
        <v>10.143000000000001</v>
      </c>
      <c r="T40" s="12">
        <v>0</v>
      </c>
      <c r="U40" s="12">
        <v>0</v>
      </c>
      <c r="V40" s="13">
        <v>614.39099999999996</v>
      </c>
      <c r="W40" s="11">
        <v>972.21299999999997</v>
      </c>
      <c r="X40" s="12">
        <v>19.533999999999999</v>
      </c>
      <c r="Y40" s="12">
        <v>107.48099999999999</v>
      </c>
      <c r="Z40" s="12">
        <v>16.308</v>
      </c>
      <c r="AA40" s="12">
        <v>1.5209999999999999</v>
      </c>
      <c r="AB40" s="12">
        <v>0.20200000000000001</v>
      </c>
      <c r="AC40" s="13">
        <v>1100.951</v>
      </c>
    </row>
    <row r="41" spans="1:29">
      <c r="A41" s="10" t="s">
        <v>44</v>
      </c>
      <c r="B41" s="11">
        <v>196.85400000000001</v>
      </c>
      <c r="C41" s="12">
        <v>2.37</v>
      </c>
      <c r="D41" s="12">
        <v>38.043999999999997</v>
      </c>
      <c r="E41" s="12">
        <v>10.417</v>
      </c>
      <c r="F41" s="12">
        <v>0.46100000000000002</v>
      </c>
      <c r="G41" s="12">
        <v>1.131</v>
      </c>
      <c r="H41" s="13">
        <v>238.86</v>
      </c>
      <c r="I41" s="11">
        <v>70.355999999999995</v>
      </c>
      <c r="J41" s="12">
        <v>0.67500000000000004</v>
      </c>
      <c r="K41" s="12">
        <v>26.786999999999999</v>
      </c>
      <c r="L41" s="12">
        <v>3.0209999999999999</v>
      </c>
      <c r="M41" s="12">
        <v>0.63300000000000001</v>
      </c>
      <c r="N41" s="12">
        <v>0</v>
      </c>
      <c r="O41" s="13">
        <v>98.450999999999993</v>
      </c>
      <c r="P41" s="11">
        <v>361.875</v>
      </c>
      <c r="Q41" s="12">
        <v>2.5579999999999998</v>
      </c>
      <c r="R41" s="12">
        <v>11.111000000000001</v>
      </c>
      <c r="S41" s="12">
        <v>3.6520000000000001</v>
      </c>
      <c r="T41" s="12">
        <v>0</v>
      </c>
      <c r="U41" s="12">
        <v>0.34300000000000003</v>
      </c>
      <c r="V41" s="13">
        <v>375.887</v>
      </c>
      <c r="W41" s="11">
        <v>629.08500000000004</v>
      </c>
      <c r="X41" s="12">
        <v>5.6029999999999998</v>
      </c>
      <c r="Y41" s="12">
        <v>75.941999999999993</v>
      </c>
      <c r="Z41" s="12">
        <v>17.09</v>
      </c>
      <c r="AA41" s="12">
        <v>1.0940000000000001</v>
      </c>
      <c r="AB41" s="12">
        <v>1.474</v>
      </c>
      <c r="AC41" s="13">
        <v>713.19799999999998</v>
      </c>
    </row>
    <row r="42" spans="1:29">
      <c r="A42" s="10" t="s">
        <v>33</v>
      </c>
      <c r="B42" s="11">
        <v>96.590999999999994</v>
      </c>
      <c r="C42" s="12">
        <v>1.264</v>
      </c>
      <c r="D42" s="12">
        <v>8.17</v>
      </c>
      <c r="E42" s="12">
        <v>1.913</v>
      </c>
      <c r="F42" s="12">
        <v>0.18</v>
      </c>
      <c r="G42" s="12">
        <v>0.82099999999999995</v>
      </c>
      <c r="H42" s="13">
        <v>107.026</v>
      </c>
      <c r="I42" s="11">
        <v>36.174999999999997</v>
      </c>
      <c r="J42" s="12">
        <v>0.30199999999999999</v>
      </c>
      <c r="K42" s="12">
        <v>4.9729999999999999</v>
      </c>
      <c r="L42" s="12">
        <v>1.7190000000000001</v>
      </c>
      <c r="M42" s="12">
        <v>0.02</v>
      </c>
      <c r="N42" s="12">
        <v>0</v>
      </c>
      <c r="O42" s="13">
        <v>41.47</v>
      </c>
      <c r="P42" s="11">
        <v>105.923</v>
      </c>
      <c r="Q42" s="12">
        <v>0.68600000000000005</v>
      </c>
      <c r="R42" s="12">
        <v>0.61299999999999999</v>
      </c>
      <c r="S42" s="12">
        <v>4.0000000000000001E-3</v>
      </c>
      <c r="T42" s="12">
        <v>0</v>
      </c>
      <c r="U42" s="12">
        <v>0</v>
      </c>
      <c r="V42" s="13">
        <v>107.22199999999999</v>
      </c>
      <c r="W42" s="11">
        <v>238.68899999999999</v>
      </c>
      <c r="X42" s="12">
        <v>2.2519999999999998</v>
      </c>
      <c r="Y42" s="12">
        <v>13.756</v>
      </c>
      <c r="Z42" s="12">
        <v>3.6360000000000001</v>
      </c>
      <c r="AA42" s="12">
        <v>0.2</v>
      </c>
      <c r="AB42" s="12">
        <v>0.82099999999999995</v>
      </c>
      <c r="AC42" s="13">
        <v>255.71799999999999</v>
      </c>
    </row>
    <row r="43" spans="1:29" ht="13.5" thickBot="1">
      <c r="A43" s="14" t="s">
        <v>45</v>
      </c>
      <c r="B43" s="15">
        <v>282.733</v>
      </c>
      <c r="C43" s="16">
        <v>3.0379999999999998</v>
      </c>
      <c r="D43" s="16">
        <v>62.640999999999998</v>
      </c>
      <c r="E43" s="16">
        <v>54.488999999999997</v>
      </c>
      <c r="F43" s="16">
        <v>1.7050000000000001</v>
      </c>
      <c r="G43" s="16">
        <v>6.8760000000000003</v>
      </c>
      <c r="H43" s="17">
        <v>356.99299999999999</v>
      </c>
      <c r="I43" s="15">
        <v>133.40600000000001</v>
      </c>
      <c r="J43" s="16">
        <v>1.026</v>
      </c>
      <c r="K43" s="16">
        <v>31.388000000000002</v>
      </c>
      <c r="L43" s="16">
        <v>5.5190000000000001</v>
      </c>
      <c r="M43" s="16">
        <v>1.9E-2</v>
      </c>
      <c r="N43" s="16">
        <v>0</v>
      </c>
      <c r="O43" s="17">
        <v>165.839</v>
      </c>
      <c r="P43" s="15">
        <v>413.49900000000002</v>
      </c>
      <c r="Q43" s="16">
        <v>3.1459999999999999</v>
      </c>
      <c r="R43" s="16">
        <v>18.096</v>
      </c>
      <c r="S43" s="16">
        <v>5.4450000000000003</v>
      </c>
      <c r="T43" s="16">
        <v>7.1999999999999995E-2</v>
      </c>
      <c r="U43" s="16">
        <v>8.9999999999999993E-3</v>
      </c>
      <c r="V43" s="17">
        <v>434.822</v>
      </c>
      <c r="W43" s="15">
        <v>829.63800000000003</v>
      </c>
      <c r="X43" s="16">
        <v>7.21</v>
      </c>
      <c r="Y43" s="16">
        <v>112.125</v>
      </c>
      <c r="Z43" s="16">
        <v>65.453000000000003</v>
      </c>
      <c r="AA43" s="16">
        <v>1.796</v>
      </c>
      <c r="AB43" s="16">
        <v>6.8849999999999998</v>
      </c>
      <c r="AC43" s="17">
        <v>957.654</v>
      </c>
    </row>
    <row r="44" spans="1:29" ht="13.5" thickBot="1">
      <c r="A44" s="18" t="s">
        <v>46</v>
      </c>
      <c r="B44" s="19">
        <v>74633.91</v>
      </c>
      <c r="C44" s="20">
        <v>450.71899999999999</v>
      </c>
      <c r="D44" s="20">
        <v>10229.986999999999</v>
      </c>
      <c r="E44" s="20">
        <v>2220.145</v>
      </c>
      <c r="F44" s="20">
        <v>44265.292000000001</v>
      </c>
      <c r="G44" s="20">
        <v>25899.608</v>
      </c>
      <c r="H44" s="21">
        <v>155479.516</v>
      </c>
      <c r="I44" s="19">
        <v>58477.658000000003</v>
      </c>
      <c r="J44" s="20">
        <v>458.72899999999998</v>
      </c>
      <c r="K44" s="20">
        <v>5044.2309999999998</v>
      </c>
      <c r="L44" s="20">
        <v>999.16</v>
      </c>
      <c r="M44" s="20">
        <v>5349.2690000000002</v>
      </c>
      <c r="N44" s="20">
        <v>2665.56</v>
      </c>
      <c r="O44" s="21">
        <v>71995.447</v>
      </c>
      <c r="P44" s="19">
        <v>92736.914999999994</v>
      </c>
      <c r="Q44" s="20">
        <v>404.89299999999997</v>
      </c>
      <c r="R44" s="20">
        <v>4945.3429999999998</v>
      </c>
      <c r="S44" s="20">
        <v>623.00699999999995</v>
      </c>
      <c r="T44" s="20">
        <v>2083.8049999999998</v>
      </c>
      <c r="U44" s="20">
        <v>10416.508</v>
      </c>
      <c r="V44" s="21">
        <v>110587.46400000001</v>
      </c>
      <c r="W44" s="19">
        <v>225848.48300000001</v>
      </c>
      <c r="X44" s="20">
        <v>1314.3409999999999</v>
      </c>
      <c r="Y44" s="20">
        <v>20219.561000000002</v>
      </c>
      <c r="Z44" s="20">
        <v>3842.3119999999999</v>
      </c>
      <c r="AA44" s="20">
        <v>51698.366000000002</v>
      </c>
      <c r="AB44" s="20">
        <v>38981.675999999999</v>
      </c>
      <c r="AC44" s="21">
        <v>338062.42700000003</v>
      </c>
    </row>
    <row r="46" spans="1:29">
      <c r="A46" s="22" t="s">
        <v>47</v>
      </c>
    </row>
    <row r="47" spans="1:29">
      <c r="A47" s="1" t="s">
        <v>48</v>
      </c>
    </row>
    <row r="48" spans="1:29">
      <c r="A48" s="1" t="s">
        <v>49</v>
      </c>
    </row>
    <row r="49" spans="1:1">
      <c r="A49" s="1" t="s">
        <v>50</v>
      </c>
    </row>
    <row r="50" spans="1:1">
      <c r="A50" s="1" t="s">
        <v>51</v>
      </c>
    </row>
    <row r="51" spans="1:1">
      <c r="A51" s="1" t="s">
        <v>52</v>
      </c>
    </row>
    <row r="52" spans="1:1">
      <c r="A52" s="1" t="s">
        <v>53</v>
      </c>
    </row>
    <row r="53" spans="1:1">
      <c r="A53" s="1" t="s">
        <v>54</v>
      </c>
    </row>
  </sheetData>
  <mergeCells count="8">
    <mergeCell ref="AB1:AC1"/>
    <mergeCell ref="A3:AC3"/>
    <mergeCell ref="AB4:AC4"/>
    <mergeCell ref="A5:A7"/>
    <mergeCell ref="B5:H6"/>
    <mergeCell ref="I5:O6"/>
    <mergeCell ref="P5:V6"/>
    <mergeCell ref="W5:AC6"/>
  </mergeCells>
  <printOptions horizontalCentered="1"/>
  <pageMargins left="0.15748031496062992" right="0.15748031496062992" top="0.74803149606299213" bottom="0.49" header="0.31496062992125984" footer="0.31496062992125984"/>
  <pageSetup paperSize="9" scale="56" orientation="landscape" r:id="rId1"/>
</worksheet>
</file>

<file path=xl/worksheets/sheet14.xml><?xml version="1.0" encoding="utf-8"?>
<worksheet xmlns="http://schemas.openxmlformats.org/spreadsheetml/2006/main" xmlns:r="http://schemas.openxmlformats.org/officeDocument/2006/relationships">
  <sheetPr>
    <pageSetUpPr fitToPage="1"/>
  </sheetPr>
  <dimension ref="A1:Y44"/>
  <sheetViews>
    <sheetView topLeftCell="B1" workbookViewId="0">
      <selection activeCell="H18" sqref="H18"/>
    </sheetView>
  </sheetViews>
  <sheetFormatPr defaultColWidth="31.140625" defaultRowHeight="12.75"/>
  <cols>
    <col min="1" max="1" width="31.140625" style="23" customWidth="1"/>
    <col min="2" max="2" width="8.42578125" style="23" bestFit="1" customWidth="1"/>
    <col min="3" max="6" width="6.140625" style="23" bestFit="1" customWidth="1"/>
    <col min="7" max="7" width="8.42578125" style="23" bestFit="1" customWidth="1"/>
    <col min="8" max="8" width="7.28515625" style="23" bestFit="1" customWidth="1"/>
    <col min="9" max="10" width="6.140625" style="23" bestFit="1" customWidth="1"/>
    <col min="11" max="11" width="4.42578125" style="23" bestFit="1" customWidth="1"/>
    <col min="12" max="12" width="6.140625" style="23" bestFit="1" customWidth="1"/>
    <col min="13" max="13" width="7.85546875" style="23" bestFit="1" customWidth="1"/>
    <col min="14" max="14" width="7.28515625" style="23" bestFit="1" customWidth="1"/>
    <col min="15" max="16" width="6.140625" style="23" bestFit="1" customWidth="1"/>
    <col min="17" max="17" width="4.42578125" style="23" bestFit="1" customWidth="1"/>
    <col min="18" max="18" width="6.140625" style="23" bestFit="1" customWidth="1"/>
    <col min="19" max="20" width="8.42578125" style="23" bestFit="1" customWidth="1"/>
    <col min="21" max="21" width="7.28515625" style="23" bestFit="1" customWidth="1"/>
    <col min="22" max="23" width="6.140625" style="23" bestFit="1" customWidth="1"/>
    <col min="24" max="25" width="9" style="23" customWidth="1"/>
    <col min="26" max="16384" width="31.140625" style="23"/>
  </cols>
  <sheetData>
    <row r="1" spans="1:25">
      <c r="X1" s="1552" t="s">
        <v>66</v>
      </c>
      <c r="Y1" s="1552"/>
    </row>
    <row r="3" spans="1:25" ht="14.25">
      <c r="A3" s="1564" t="s">
        <v>56</v>
      </c>
      <c r="B3" s="1564"/>
      <c r="C3" s="1564"/>
      <c r="D3" s="1564"/>
      <c r="E3" s="1564"/>
      <c r="F3" s="1564"/>
      <c r="G3" s="1564"/>
      <c r="H3" s="1564"/>
      <c r="I3" s="1564"/>
      <c r="J3" s="1564"/>
      <c r="K3" s="1564"/>
      <c r="L3" s="1564"/>
      <c r="M3" s="1564"/>
      <c r="N3" s="1564"/>
      <c r="O3" s="1564"/>
      <c r="P3" s="1564"/>
      <c r="Q3" s="1564"/>
      <c r="R3" s="1564"/>
      <c r="S3" s="1564"/>
      <c r="T3" s="1564"/>
      <c r="U3" s="1564"/>
      <c r="V3" s="1564"/>
      <c r="W3" s="1564"/>
      <c r="X3" s="1564"/>
      <c r="Y3" s="1564"/>
    </row>
    <row r="4" spans="1:25" ht="13.5" thickBot="1">
      <c r="X4" s="1565" t="s">
        <v>57</v>
      </c>
      <c r="Y4" s="1565"/>
    </row>
    <row r="5" spans="1:25" ht="13.5" thickBot="1">
      <c r="A5" s="1555" t="s">
        <v>2</v>
      </c>
      <c r="B5" s="1568" t="s">
        <v>3</v>
      </c>
      <c r="C5" s="1569"/>
      <c r="D5" s="1569"/>
      <c r="E5" s="1569"/>
      <c r="F5" s="1569"/>
      <c r="G5" s="1570"/>
      <c r="H5" s="1568" t="s">
        <v>4</v>
      </c>
      <c r="I5" s="1569"/>
      <c r="J5" s="1569"/>
      <c r="K5" s="1569"/>
      <c r="L5" s="1569"/>
      <c r="M5" s="1570"/>
      <c r="N5" s="1568" t="s">
        <v>5</v>
      </c>
      <c r="O5" s="1569"/>
      <c r="P5" s="1569"/>
      <c r="Q5" s="1569"/>
      <c r="R5" s="1569"/>
      <c r="S5" s="1570"/>
      <c r="T5" s="1568" t="s">
        <v>1011</v>
      </c>
      <c r="U5" s="1569"/>
      <c r="V5" s="1569"/>
      <c r="W5" s="1569"/>
      <c r="X5" s="1569"/>
      <c r="Y5" s="1570"/>
    </row>
    <row r="6" spans="1:25" ht="13.5" thickBot="1">
      <c r="A6" s="1566"/>
      <c r="B6" s="1568"/>
      <c r="C6" s="1569"/>
      <c r="D6" s="1569"/>
      <c r="E6" s="1569"/>
      <c r="F6" s="1569"/>
      <c r="G6" s="1570"/>
      <c r="H6" s="1568"/>
      <c r="I6" s="1569"/>
      <c r="J6" s="1569"/>
      <c r="K6" s="1569"/>
      <c r="L6" s="1569"/>
      <c r="M6" s="1570"/>
      <c r="N6" s="1568"/>
      <c r="O6" s="1569"/>
      <c r="P6" s="1569"/>
      <c r="Q6" s="1569"/>
      <c r="R6" s="1569"/>
      <c r="S6" s="1570"/>
      <c r="T6" s="1568"/>
      <c r="U6" s="1569"/>
      <c r="V6" s="1569"/>
      <c r="W6" s="1569"/>
      <c r="X6" s="1569"/>
      <c r="Y6" s="1570"/>
    </row>
    <row r="7" spans="1:25" ht="13.5" thickBot="1">
      <c r="A7" s="1567"/>
      <c r="B7" s="24" t="s">
        <v>58</v>
      </c>
      <c r="C7" s="25" t="s">
        <v>59</v>
      </c>
      <c r="D7" s="25" t="s">
        <v>60</v>
      </c>
      <c r="E7" s="25" t="s">
        <v>61</v>
      </c>
      <c r="F7" s="25" t="s">
        <v>62</v>
      </c>
      <c r="G7" s="26" t="s">
        <v>63</v>
      </c>
      <c r="H7" s="24" t="s">
        <v>58</v>
      </c>
      <c r="I7" s="25" t="s">
        <v>59</v>
      </c>
      <c r="J7" s="25" t="s">
        <v>60</v>
      </c>
      <c r="K7" s="25" t="s">
        <v>61</v>
      </c>
      <c r="L7" s="25" t="s">
        <v>62</v>
      </c>
      <c r="M7" s="26" t="s">
        <v>63</v>
      </c>
      <c r="N7" s="24" t="s">
        <v>58</v>
      </c>
      <c r="O7" s="25" t="s">
        <v>59</v>
      </c>
      <c r="P7" s="25" t="s">
        <v>60</v>
      </c>
      <c r="Q7" s="25" t="s">
        <v>61</v>
      </c>
      <c r="R7" s="25" t="s">
        <v>62</v>
      </c>
      <c r="S7" s="26" t="s">
        <v>63</v>
      </c>
      <c r="T7" s="24" t="s">
        <v>58</v>
      </c>
      <c r="U7" s="25" t="s">
        <v>59</v>
      </c>
      <c r="V7" s="25" t="s">
        <v>60</v>
      </c>
      <c r="W7" s="25" t="s">
        <v>61</v>
      </c>
      <c r="X7" s="25" t="s">
        <v>62</v>
      </c>
      <c r="Y7" s="26" t="s">
        <v>63</v>
      </c>
    </row>
    <row r="8" spans="1:25" ht="25.5">
      <c r="A8" s="27" t="s">
        <v>13</v>
      </c>
      <c r="B8" s="28">
        <v>773.83399999999995</v>
      </c>
      <c r="C8" s="29">
        <v>25.056000000000001</v>
      </c>
      <c r="D8" s="29">
        <v>17.004999999999999</v>
      </c>
      <c r="E8" s="29">
        <v>113.76</v>
      </c>
      <c r="F8" s="29">
        <v>265.51299999999998</v>
      </c>
      <c r="G8" s="30">
        <v>1195.1679999999999</v>
      </c>
      <c r="H8" s="28">
        <v>779.82500000000005</v>
      </c>
      <c r="I8" s="29">
        <v>43.378999999999998</v>
      </c>
      <c r="J8" s="29">
        <v>25.155000000000001</v>
      </c>
      <c r="K8" s="29">
        <v>93.93</v>
      </c>
      <c r="L8" s="29">
        <v>69.459999999999994</v>
      </c>
      <c r="M8" s="30">
        <v>1011.749</v>
      </c>
      <c r="N8" s="28">
        <v>1512.3889999999999</v>
      </c>
      <c r="O8" s="29">
        <v>449.61700000000002</v>
      </c>
      <c r="P8" s="29">
        <v>3.5670000000000002</v>
      </c>
      <c r="Q8" s="29">
        <v>174.28</v>
      </c>
      <c r="R8" s="29">
        <v>127.714</v>
      </c>
      <c r="S8" s="30">
        <v>2267.567</v>
      </c>
      <c r="T8" s="28">
        <v>3066.0479999999998</v>
      </c>
      <c r="U8" s="29">
        <v>518.05200000000002</v>
      </c>
      <c r="V8" s="29">
        <v>45.726999999999997</v>
      </c>
      <c r="W8" s="29">
        <v>381.97</v>
      </c>
      <c r="X8" s="29">
        <v>462.68700000000001</v>
      </c>
      <c r="Y8" s="31">
        <v>4474.4840000000004</v>
      </c>
    </row>
    <row r="9" spans="1:25">
      <c r="A9" s="10" t="s">
        <v>1008</v>
      </c>
      <c r="B9" s="32">
        <v>179.88200000000001</v>
      </c>
      <c r="C9" s="33">
        <v>0</v>
      </c>
      <c r="D9" s="33">
        <v>0.30199999999999999</v>
      </c>
      <c r="E9" s="33">
        <v>4.9000000000000002E-2</v>
      </c>
      <c r="F9" s="33">
        <v>24.143999999999998</v>
      </c>
      <c r="G9" s="34">
        <v>204.37700000000001</v>
      </c>
      <c r="H9" s="32">
        <v>110.873</v>
      </c>
      <c r="I9" s="33">
        <v>4.3449999999999998</v>
      </c>
      <c r="J9" s="33">
        <v>0</v>
      </c>
      <c r="K9" s="33">
        <v>1E-3</v>
      </c>
      <c r="L9" s="33">
        <v>36.348999999999997</v>
      </c>
      <c r="M9" s="34">
        <v>151.56800000000001</v>
      </c>
      <c r="N9" s="32">
        <v>785.90300000000002</v>
      </c>
      <c r="O9" s="33">
        <v>101.842</v>
      </c>
      <c r="P9" s="33">
        <v>9.657</v>
      </c>
      <c r="Q9" s="33">
        <v>0</v>
      </c>
      <c r="R9" s="33">
        <v>19.317</v>
      </c>
      <c r="S9" s="34">
        <v>916.71900000000005</v>
      </c>
      <c r="T9" s="32">
        <v>1076.6579999999999</v>
      </c>
      <c r="U9" s="33">
        <v>106.187</v>
      </c>
      <c r="V9" s="33">
        <v>9.9589999999999996</v>
      </c>
      <c r="W9" s="33">
        <v>0.05</v>
      </c>
      <c r="X9" s="33">
        <v>79.81</v>
      </c>
      <c r="Y9" s="35">
        <v>1272.664</v>
      </c>
    </row>
    <row r="10" spans="1:25">
      <c r="A10" s="10" t="s">
        <v>1009</v>
      </c>
      <c r="B10" s="32">
        <v>2669.4029999999998</v>
      </c>
      <c r="C10" s="33">
        <v>480.791</v>
      </c>
      <c r="D10" s="33">
        <v>111.26600000000001</v>
      </c>
      <c r="E10" s="33">
        <v>66.513000000000005</v>
      </c>
      <c r="F10" s="33">
        <v>1021.4930000000001</v>
      </c>
      <c r="G10" s="34">
        <v>4349.4660000000003</v>
      </c>
      <c r="H10" s="32">
        <v>2757.6579999999999</v>
      </c>
      <c r="I10" s="33">
        <v>302.976</v>
      </c>
      <c r="J10" s="33">
        <v>122.95</v>
      </c>
      <c r="K10" s="33">
        <v>19.562000000000001</v>
      </c>
      <c r="L10" s="33">
        <v>418.05900000000003</v>
      </c>
      <c r="M10" s="34">
        <v>3621.2049999999999</v>
      </c>
      <c r="N10" s="32">
        <v>3257.28</v>
      </c>
      <c r="O10" s="33">
        <v>775.77200000000005</v>
      </c>
      <c r="P10" s="33">
        <v>218.977</v>
      </c>
      <c r="Q10" s="33">
        <v>92.656000000000006</v>
      </c>
      <c r="R10" s="33">
        <v>1054.4079999999999</v>
      </c>
      <c r="S10" s="34">
        <v>5399.0929999999998</v>
      </c>
      <c r="T10" s="32">
        <v>8684.3410000000003</v>
      </c>
      <c r="U10" s="33">
        <v>1559.539</v>
      </c>
      <c r="V10" s="33">
        <v>453.19299999999998</v>
      </c>
      <c r="W10" s="33">
        <v>178.73099999999999</v>
      </c>
      <c r="X10" s="33">
        <v>2493.96</v>
      </c>
      <c r="Y10" s="35">
        <v>13369.763999999999</v>
      </c>
    </row>
    <row r="11" spans="1:25" ht="25.5">
      <c r="A11" s="10" t="s">
        <v>14</v>
      </c>
      <c r="B11" s="32">
        <v>1372.2339999999999</v>
      </c>
      <c r="C11" s="33">
        <v>225.56299999999999</v>
      </c>
      <c r="D11" s="33">
        <v>28.890999999999998</v>
      </c>
      <c r="E11" s="33">
        <v>1.109</v>
      </c>
      <c r="F11" s="33">
        <v>469.74099999999999</v>
      </c>
      <c r="G11" s="34">
        <v>2097.538</v>
      </c>
      <c r="H11" s="32">
        <v>629.447</v>
      </c>
      <c r="I11" s="33">
        <v>56.487000000000002</v>
      </c>
      <c r="J11" s="33">
        <v>14.481</v>
      </c>
      <c r="K11" s="33">
        <v>67.509</v>
      </c>
      <c r="L11" s="33">
        <v>99.58</v>
      </c>
      <c r="M11" s="34">
        <v>867.50400000000002</v>
      </c>
      <c r="N11" s="32">
        <v>1593.7280000000001</v>
      </c>
      <c r="O11" s="33">
        <v>271.36700000000002</v>
      </c>
      <c r="P11" s="33">
        <v>217.261</v>
      </c>
      <c r="Q11" s="33">
        <v>0.21299999999999999</v>
      </c>
      <c r="R11" s="33">
        <v>233.05</v>
      </c>
      <c r="S11" s="34">
        <v>2315.6190000000001</v>
      </c>
      <c r="T11" s="32">
        <v>3595.4090000000001</v>
      </c>
      <c r="U11" s="33">
        <v>553.41700000000003</v>
      </c>
      <c r="V11" s="33">
        <v>260.63299999999998</v>
      </c>
      <c r="W11" s="33">
        <v>68.831000000000003</v>
      </c>
      <c r="X11" s="33">
        <v>802.37099999999998</v>
      </c>
      <c r="Y11" s="35">
        <v>5280.6610000000001</v>
      </c>
    </row>
    <row r="12" spans="1:25" ht="51">
      <c r="A12" s="10" t="s">
        <v>15</v>
      </c>
      <c r="B12" s="32">
        <v>2731.33</v>
      </c>
      <c r="C12" s="33">
        <v>45.731000000000002</v>
      </c>
      <c r="D12" s="33">
        <v>186.928</v>
      </c>
      <c r="E12" s="33">
        <v>81.251000000000005</v>
      </c>
      <c r="F12" s="33">
        <v>170.727</v>
      </c>
      <c r="G12" s="34">
        <v>3215.9670000000001</v>
      </c>
      <c r="H12" s="32">
        <v>965.84100000000001</v>
      </c>
      <c r="I12" s="33">
        <v>51.125</v>
      </c>
      <c r="J12" s="33">
        <v>28.734999999999999</v>
      </c>
      <c r="K12" s="33">
        <v>5.6909999999999998</v>
      </c>
      <c r="L12" s="33">
        <v>55.28</v>
      </c>
      <c r="M12" s="34">
        <v>1106.672</v>
      </c>
      <c r="N12" s="32">
        <v>1588.461</v>
      </c>
      <c r="O12" s="33">
        <v>110.515</v>
      </c>
      <c r="P12" s="33">
        <v>308.87400000000002</v>
      </c>
      <c r="Q12" s="33">
        <v>0.57299999999999995</v>
      </c>
      <c r="R12" s="33">
        <v>202.01900000000001</v>
      </c>
      <c r="S12" s="34">
        <v>2210.442</v>
      </c>
      <c r="T12" s="32">
        <v>5285.6319999999996</v>
      </c>
      <c r="U12" s="33">
        <v>207.37100000000001</v>
      </c>
      <c r="V12" s="33">
        <v>524.53700000000003</v>
      </c>
      <c r="W12" s="33">
        <v>87.515000000000001</v>
      </c>
      <c r="X12" s="33">
        <v>428.02600000000001</v>
      </c>
      <c r="Y12" s="35">
        <v>6533.0810000000001</v>
      </c>
    </row>
    <row r="13" spans="1:25" ht="25.5">
      <c r="A13" s="10" t="s">
        <v>16</v>
      </c>
      <c r="B13" s="32">
        <v>2221.1660000000002</v>
      </c>
      <c r="C13" s="33">
        <v>151.02000000000001</v>
      </c>
      <c r="D13" s="33">
        <v>43.064999999999998</v>
      </c>
      <c r="E13" s="33">
        <v>66.881</v>
      </c>
      <c r="F13" s="33">
        <v>445.08699999999999</v>
      </c>
      <c r="G13" s="34">
        <v>2927.2190000000001</v>
      </c>
      <c r="H13" s="32">
        <v>929.66700000000003</v>
      </c>
      <c r="I13" s="33">
        <v>499.61200000000002</v>
      </c>
      <c r="J13" s="33">
        <v>339.77100000000002</v>
      </c>
      <c r="K13" s="33">
        <v>75.245999999999995</v>
      </c>
      <c r="L13" s="33">
        <v>214.19300000000001</v>
      </c>
      <c r="M13" s="34">
        <v>2058.489</v>
      </c>
      <c r="N13" s="32">
        <v>6284.7749999999996</v>
      </c>
      <c r="O13" s="33">
        <v>567.91600000000005</v>
      </c>
      <c r="P13" s="33">
        <v>54.9</v>
      </c>
      <c r="Q13" s="33">
        <v>21.821999999999999</v>
      </c>
      <c r="R13" s="33">
        <v>207.36</v>
      </c>
      <c r="S13" s="34">
        <v>7136.7730000000001</v>
      </c>
      <c r="T13" s="32">
        <v>9435.6080000000002</v>
      </c>
      <c r="U13" s="33">
        <v>1218.548</v>
      </c>
      <c r="V13" s="33">
        <v>437.73599999999999</v>
      </c>
      <c r="W13" s="33">
        <v>163.94900000000001</v>
      </c>
      <c r="X13" s="33">
        <v>866.64</v>
      </c>
      <c r="Y13" s="35">
        <v>12122.481</v>
      </c>
    </row>
    <row r="14" spans="1:25" ht="25.5">
      <c r="A14" s="10" t="s">
        <v>17</v>
      </c>
      <c r="B14" s="32">
        <v>1321.3420000000001</v>
      </c>
      <c r="C14" s="33">
        <v>437.44499999999999</v>
      </c>
      <c r="D14" s="33">
        <v>112.916</v>
      </c>
      <c r="E14" s="33">
        <v>121.879</v>
      </c>
      <c r="F14" s="33">
        <v>330.01499999999999</v>
      </c>
      <c r="G14" s="34">
        <v>2323.5970000000002</v>
      </c>
      <c r="H14" s="32">
        <v>636.40099999999995</v>
      </c>
      <c r="I14" s="33">
        <v>112.44199999999999</v>
      </c>
      <c r="J14" s="33">
        <v>13.098000000000001</v>
      </c>
      <c r="K14" s="33">
        <v>58.665999999999997</v>
      </c>
      <c r="L14" s="33">
        <v>65.203999999999994</v>
      </c>
      <c r="M14" s="34">
        <v>885.81100000000004</v>
      </c>
      <c r="N14" s="32">
        <v>1341.732</v>
      </c>
      <c r="O14" s="33">
        <v>223.13</v>
      </c>
      <c r="P14" s="33">
        <v>185.53</v>
      </c>
      <c r="Q14" s="33">
        <v>4.8769999999999998</v>
      </c>
      <c r="R14" s="33">
        <v>54.168999999999997</v>
      </c>
      <c r="S14" s="34">
        <v>1809.4380000000001</v>
      </c>
      <c r="T14" s="32">
        <v>3299.4749999999999</v>
      </c>
      <c r="U14" s="33">
        <v>773.01700000000005</v>
      </c>
      <c r="V14" s="33">
        <v>311.54399999999998</v>
      </c>
      <c r="W14" s="33">
        <v>185.422</v>
      </c>
      <c r="X14" s="33">
        <v>449.38799999999998</v>
      </c>
      <c r="Y14" s="35">
        <v>5018.8459999999995</v>
      </c>
    </row>
    <row r="15" spans="1:25" ht="38.25">
      <c r="A15" s="10" t="s">
        <v>18</v>
      </c>
      <c r="B15" s="32">
        <v>2053.9119999999998</v>
      </c>
      <c r="C15" s="33">
        <v>5.5E-2</v>
      </c>
      <c r="D15" s="33">
        <v>2.9000000000000001E-2</v>
      </c>
      <c r="E15" s="33">
        <v>0.01</v>
      </c>
      <c r="F15" s="33">
        <v>1.2809999999999999</v>
      </c>
      <c r="G15" s="34">
        <v>2055.2869999999998</v>
      </c>
      <c r="H15" s="32">
        <v>1530.346</v>
      </c>
      <c r="I15" s="33">
        <v>0</v>
      </c>
      <c r="J15" s="33">
        <v>0</v>
      </c>
      <c r="K15" s="33">
        <v>0</v>
      </c>
      <c r="L15" s="33">
        <v>0</v>
      </c>
      <c r="M15" s="34">
        <v>1530.346</v>
      </c>
      <c r="N15" s="32">
        <v>3864.86</v>
      </c>
      <c r="O15" s="33">
        <v>5.5289999999999999</v>
      </c>
      <c r="P15" s="33">
        <v>0</v>
      </c>
      <c r="Q15" s="33">
        <v>0</v>
      </c>
      <c r="R15" s="33">
        <v>0</v>
      </c>
      <c r="S15" s="34">
        <v>3870.3890000000001</v>
      </c>
      <c r="T15" s="32">
        <v>7449.1180000000004</v>
      </c>
      <c r="U15" s="33">
        <v>5.5839999999999996</v>
      </c>
      <c r="V15" s="33">
        <v>2.9000000000000001E-2</v>
      </c>
      <c r="W15" s="33">
        <v>0.01</v>
      </c>
      <c r="X15" s="33">
        <v>1.2809999999999999</v>
      </c>
      <c r="Y15" s="35">
        <v>7456.0219999999999</v>
      </c>
    </row>
    <row r="16" spans="1:25" ht="51">
      <c r="A16" s="10" t="s">
        <v>19</v>
      </c>
      <c r="B16" s="32">
        <v>78.006</v>
      </c>
      <c r="C16" s="33">
        <v>2.0230000000000001</v>
      </c>
      <c r="D16" s="33">
        <v>0.52600000000000002</v>
      </c>
      <c r="E16" s="33">
        <v>0.35699999999999998</v>
      </c>
      <c r="F16" s="33">
        <v>8.7989999999999995</v>
      </c>
      <c r="G16" s="34">
        <v>89.710999999999999</v>
      </c>
      <c r="H16" s="32">
        <v>54.018999999999998</v>
      </c>
      <c r="I16" s="33">
        <v>0</v>
      </c>
      <c r="J16" s="33">
        <v>0</v>
      </c>
      <c r="K16" s="33">
        <v>14.138</v>
      </c>
      <c r="L16" s="33">
        <v>5.1589999999999998</v>
      </c>
      <c r="M16" s="34">
        <v>73.316000000000003</v>
      </c>
      <c r="N16" s="32">
        <v>86.546999999999997</v>
      </c>
      <c r="O16" s="33">
        <v>0.54300000000000004</v>
      </c>
      <c r="P16" s="33">
        <v>0.24099999999999999</v>
      </c>
      <c r="Q16" s="33">
        <v>0</v>
      </c>
      <c r="R16" s="33">
        <v>0.19900000000000001</v>
      </c>
      <c r="S16" s="34">
        <v>87.53</v>
      </c>
      <c r="T16" s="32">
        <v>218.572</v>
      </c>
      <c r="U16" s="33">
        <v>2.5659999999999998</v>
      </c>
      <c r="V16" s="33">
        <v>0.76700000000000002</v>
      </c>
      <c r="W16" s="33">
        <v>14.494999999999999</v>
      </c>
      <c r="X16" s="33">
        <v>14.157</v>
      </c>
      <c r="Y16" s="35">
        <v>250.55699999999999</v>
      </c>
    </row>
    <row r="17" spans="1:25">
      <c r="A17" s="10" t="s">
        <v>20</v>
      </c>
      <c r="B17" s="32">
        <v>6986.9380000000001</v>
      </c>
      <c r="C17" s="33">
        <v>361.654</v>
      </c>
      <c r="D17" s="33">
        <v>447.48399999999998</v>
      </c>
      <c r="E17" s="33">
        <v>27.041</v>
      </c>
      <c r="F17" s="33">
        <v>252.715</v>
      </c>
      <c r="G17" s="34">
        <v>8075.8320000000003</v>
      </c>
      <c r="H17" s="32">
        <v>2684.5</v>
      </c>
      <c r="I17" s="33">
        <v>314.68900000000002</v>
      </c>
      <c r="J17" s="33">
        <v>431.81599999999997</v>
      </c>
      <c r="K17" s="33">
        <v>113.352</v>
      </c>
      <c r="L17" s="33">
        <v>347.99599999999998</v>
      </c>
      <c r="M17" s="34">
        <v>3892.3530000000001</v>
      </c>
      <c r="N17" s="32">
        <v>3975.2130000000002</v>
      </c>
      <c r="O17" s="33">
        <v>341.35899999999998</v>
      </c>
      <c r="P17" s="33">
        <v>125.834</v>
      </c>
      <c r="Q17" s="33">
        <v>42.854999999999997</v>
      </c>
      <c r="R17" s="33">
        <v>165.203</v>
      </c>
      <c r="S17" s="34">
        <v>4650.4639999999999</v>
      </c>
      <c r="T17" s="32">
        <v>13646.651</v>
      </c>
      <c r="U17" s="33">
        <v>1017.702</v>
      </c>
      <c r="V17" s="33">
        <v>1005.134</v>
      </c>
      <c r="W17" s="33">
        <v>183.24799999999999</v>
      </c>
      <c r="X17" s="33">
        <v>765.91399999999999</v>
      </c>
      <c r="Y17" s="35">
        <v>16618.649000000001</v>
      </c>
    </row>
    <row r="18" spans="1:25" ht="38.25">
      <c r="A18" s="10" t="s">
        <v>21</v>
      </c>
      <c r="B18" s="32">
        <v>15689.326999999999</v>
      </c>
      <c r="C18" s="33">
        <v>1980.5619999999999</v>
      </c>
      <c r="D18" s="33">
        <v>403.142</v>
      </c>
      <c r="E18" s="33">
        <v>134.898</v>
      </c>
      <c r="F18" s="33">
        <v>1143.385</v>
      </c>
      <c r="G18" s="34">
        <v>19351.313999999998</v>
      </c>
      <c r="H18" s="32">
        <v>8223.0889999999999</v>
      </c>
      <c r="I18" s="33">
        <v>1387.577</v>
      </c>
      <c r="J18" s="33">
        <v>375.87900000000002</v>
      </c>
      <c r="K18" s="33">
        <v>106.88500000000001</v>
      </c>
      <c r="L18" s="33">
        <v>770.34199999999998</v>
      </c>
      <c r="M18" s="34">
        <v>10863.772000000001</v>
      </c>
      <c r="N18" s="32">
        <v>15469.055</v>
      </c>
      <c r="O18" s="33">
        <v>2005.5360000000001</v>
      </c>
      <c r="P18" s="33">
        <v>759.04600000000005</v>
      </c>
      <c r="Q18" s="33">
        <v>199.34100000000001</v>
      </c>
      <c r="R18" s="33">
        <v>513.37699999999995</v>
      </c>
      <c r="S18" s="34">
        <v>18946.355</v>
      </c>
      <c r="T18" s="32">
        <v>39381.470999999998</v>
      </c>
      <c r="U18" s="33">
        <v>5373.6750000000002</v>
      </c>
      <c r="V18" s="33">
        <v>1538.067</v>
      </c>
      <c r="W18" s="33">
        <v>441.12400000000002</v>
      </c>
      <c r="X18" s="33">
        <v>2427.1039999999998</v>
      </c>
      <c r="Y18" s="35">
        <v>49161.440999999999</v>
      </c>
    </row>
    <row r="19" spans="1:25">
      <c r="A19" s="10" t="s">
        <v>22</v>
      </c>
      <c r="B19" s="32">
        <v>3495.2429999999999</v>
      </c>
      <c r="C19" s="33">
        <v>90.542000000000002</v>
      </c>
      <c r="D19" s="33">
        <v>155.96299999999999</v>
      </c>
      <c r="E19" s="33">
        <v>75.251999999999995</v>
      </c>
      <c r="F19" s="33">
        <v>167.94800000000001</v>
      </c>
      <c r="G19" s="34">
        <v>3984.9479999999999</v>
      </c>
      <c r="H19" s="32">
        <v>1541.1769999999999</v>
      </c>
      <c r="I19" s="33">
        <v>161.601</v>
      </c>
      <c r="J19" s="33">
        <v>47.567</v>
      </c>
      <c r="K19" s="33">
        <v>45.515999999999998</v>
      </c>
      <c r="L19" s="33">
        <v>100.68</v>
      </c>
      <c r="M19" s="34">
        <v>1896.5409999999999</v>
      </c>
      <c r="N19" s="32">
        <v>2429.3130000000001</v>
      </c>
      <c r="O19" s="33">
        <v>495.37799999999999</v>
      </c>
      <c r="P19" s="33">
        <v>170.67400000000001</v>
      </c>
      <c r="Q19" s="33">
        <v>29.504999999999999</v>
      </c>
      <c r="R19" s="33">
        <v>112.396</v>
      </c>
      <c r="S19" s="34">
        <v>3237.2660000000001</v>
      </c>
      <c r="T19" s="32">
        <v>7465.7330000000002</v>
      </c>
      <c r="U19" s="33">
        <v>747.52099999999996</v>
      </c>
      <c r="V19" s="33">
        <v>374.20400000000001</v>
      </c>
      <c r="W19" s="33">
        <v>150.273</v>
      </c>
      <c r="X19" s="33">
        <v>381.024</v>
      </c>
      <c r="Y19" s="35">
        <v>9118.7549999999992</v>
      </c>
    </row>
    <row r="20" spans="1:25" ht="25.5">
      <c r="A20" s="10" t="s">
        <v>23</v>
      </c>
      <c r="B20" s="32">
        <v>339.19299999999998</v>
      </c>
      <c r="C20" s="33">
        <v>85.128</v>
      </c>
      <c r="D20" s="33">
        <v>155.38399999999999</v>
      </c>
      <c r="E20" s="33">
        <v>7.407</v>
      </c>
      <c r="F20" s="33">
        <v>390.12900000000002</v>
      </c>
      <c r="G20" s="34">
        <v>977.24099999999999</v>
      </c>
      <c r="H20" s="32">
        <v>674.46900000000005</v>
      </c>
      <c r="I20" s="33">
        <v>148.66800000000001</v>
      </c>
      <c r="J20" s="33">
        <v>44.149000000000001</v>
      </c>
      <c r="K20" s="33">
        <v>5.81</v>
      </c>
      <c r="L20" s="33">
        <v>35.055</v>
      </c>
      <c r="M20" s="34">
        <v>908.15099999999995</v>
      </c>
      <c r="N20" s="32">
        <v>1140.665</v>
      </c>
      <c r="O20" s="33">
        <v>36.863999999999997</v>
      </c>
      <c r="P20" s="33">
        <v>46.015999999999998</v>
      </c>
      <c r="Q20" s="33">
        <v>0.44500000000000001</v>
      </c>
      <c r="R20" s="33">
        <v>408.66800000000001</v>
      </c>
      <c r="S20" s="34">
        <v>1632.6579999999999</v>
      </c>
      <c r="T20" s="32">
        <v>2154.3270000000002</v>
      </c>
      <c r="U20" s="33">
        <v>270.66000000000003</v>
      </c>
      <c r="V20" s="33">
        <v>245.54900000000001</v>
      </c>
      <c r="W20" s="33">
        <v>13.662000000000001</v>
      </c>
      <c r="X20" s="33">
        <v>833.85199999999998</v>
      </c>
      <c r="Y20" s="35">
        <v>3518.05</v>
      </c>
    </row>
    <row r="21" spans="1:25">
      <c r="A21" s="10" t="s">
        <v>24</v>
      </c>
      <c r="B21" s="32">
        <v>515.76</v>
      </c>
      <c r="C21" s="33">
        <v>69.942999999999998</v>
      </c>
      <c r="D21" s="33">
        <v>107.253</v>
      </c>
      <c r="E21" s="33">
        <v>2.82</v>
      </c>
      <c r="F21" s="33">
        <v>17.295000000000002</v>
      </c>
      <c r="G21" s="34">
        <v>713.07100000000003</v>
      </c>
      <c r="H21" s="32">
        <v>549.75</v>
      </c>
      <c r="I21" s="33">
        <v>18.579999999999998</v>
      </c>
      <c r="J21" s="33">
        <v>47.244999999999997</v>
      </c>
      <c r="K21" s="33">
        <v>0.217</v>
      </c>
      <c r="L21" s="33">
        <v>3.395</v>
      </c>
      <c r="M21" s="34">
        <v>619.18700000000001</v>
      </c>
      <c r="N21" s="32">
        <v>623.24300000000005</v>
      </c>
      <c r="O21" s="33">
        <v>86.497</v>
      </c>
      <c r="P21" s="33">
        <v>3.4180000000000001</v>
      </c>
      <c r="Q21" s="33">
        <v>0.14899999999999999</v>
      </c>
      <c r="R21" s="33">
        <v>16.678999999999998</v>
      </c>
      <c r="S21" s="34">
        <v>729.98599999999999</v>
      </c>
      <c r="T21" s="32">
        <v>1688.7529999999999</v>
      </c>
      <c r="U21" s="33">
        <v>175.02</v>
      </c>
      <c r="V21" s="33">
        <v>157.916</v>
      </c>
      <c r="W21" s="33">
        <v>3.1859999999999999</v>
      </c>
      <c r="X21" s="33">
        <v>37.369</v>
      </c>
      <c r="Y21" s="35">
        <v>2062.2440000000001</v>
      </c>
    </row>
    <row r="22" spans="1:25" ht="25.5">
      <c r="A22" s="10" t="s">
        <v>25</v>
      </c>
      <c r="B22" s="32">
        <v>34288.525000000001</v>
      </c>
      <c r="C22" s="33">
        <v>38.988</v>
      </c>
      <c r="D22" s="33">
        <v>2.601</v>
      </c>
      <c r="E22" s="33">
        <v>6.2889999999999997</v>
      </c>
      <c r="F22" s="33">
        <v>32.478000000000002</v>
      </c>
      <c r="G22" s="34">
        <v>34368.881000000001</v>
      </c>
      <c r="H22" s="32">
        <v>3025.1469999999999</v>
      </c>
      <c r="I22" s="33">
        <v>3.1989999999999998</v>
      </c>
      <c r="J22" s="33">
        <v>154.37899999999999</v>
      </c>
      <c r="K22" s="33">
        <v>1E-3</v>
      </c>
      <c r="L22" s="33">
        <v>67.495999999999995</v>
      </c>
      <c r="M22" s="34">
        <v>3250.2220000000002</v>
      </c>
      <c r="N22" s="32">
        <v>41608.944000000003</v>
      </c>
      <c r="O22" s="33">
        <v>28.207000000000001</v>
      </c>
      <c r="P22" s="33">
        <v>383.99900000000002</v>
      </c>
      <c r="Q22" s="33">
        <v>7.9000000000000001E-2</v>
      </c>
      <c r="R22" s="33">
        <v>148.363</v>
      </c>
      <c r="S22" s="34">
        <v>42169.591999999997</v>
      </c>
      <c r="T22" s="32">
        <v>78922.615999999995</v>
      </c>
      <c r="U22" s="33">
        <v>70.394000000000005</v>
      </c>
      <c r="V22" s="33">
        <v>540.97900000000004</v>
      </c>
      <c r="W22" s="33">
        <v>6.3689999999999998</v>
      </c>
      <c r="X22" s="33">
        <v>248.33699999999999</v>
      </c>
      <c r="Y22" s="35">
        <v>79788.695000000007</v>
      </c>
    </row>
    <row r="23" spans="1:25" ht="25.5">
      <c r="A23" s="10" t="s">
        <v>26</v>
      </c>
      <c r="B23" s="32">
        <v>350.65199999999999</v>
      </c>
      <c r="C23" s="33">
        <v>1013.877</v>
      </c>
      <c r="D23" s="33">
        <v>161.91399999999999</v>
      </c>
      <c r="E23" s="33">
        <v>11.037000000000001</v>
      </c>
      <c r="F23" s="33">
        <v>399.20499999999998</v>
      </c>
      <c r="G23" s="34">
        <v>1936.6849999999999</v>
      </c>
      <c r="H23" s="32">
        <v>973.68299999999999</v>
      </c>
      <c r="I23" s="33">
        <v>923.22400000000005</v>
      </c>
      <c r="J23" s="33">
        <v>128.38900000000001</v>
      </c>
      <c r="K23" s="33">
        <v>1.0349999999999999</v>
      </c>
      <c r="L23" s="33">
        <v>15.743</v>
      </c>
      <c r="M23" s="34">
        <v>2042.0740000000001</v>
      </c>
      <c r="N23" s="32">
        <v>627.10699999999997</v>
      </c>
      <c r="O23" s="33">
        <v>259.02999999999997</v>
      </c>
      <c r="P23" s="33">
        <v>196.34899999999999</v>
      </c>
      <c r="Q23" s="33">
        <v>0</v>
      </c>
      <c r="R23" s="33">
        <v>1.6E-2</v>
      </c>
      <c r="S23" s="34">
        <v>1082.502</v>
      </c>
      <c r="T23" s="32">
        <v>1951.442</v>
      </c>
      <c r="U23" s="33">
        <v>2196.1309999999999</v>
      </c>
      <c r="V23" s="33">
        <v>486.65199999999999</v>
      </c>
      <c r="W23" s="33">
        <v>12.071999999999999</v>
      </c>
      <c r="X23" s="33">
        <v>414.964</v>
      </c>
      <c r="Y23" s="35">
        <v>5061.2610000000004</v>
      </c>
    </row>
    <row r="24" spans="1:25" ht="25.5">
      <c r="A24" s="10" t="s">
        <v>27</v>
      </c>
      <c r="B24" s="32">
        <v>821.47900000000004</v>
      </c>
      <c r="C24" s="33">
        <v>81.494</v>
      </c>
      <c r="D24" s="33">
        <v>287.06900000000002</v>
      </c>
      <c r="E24" s="33">
        <v>11.428000000000001</v>
      </c>
      <c r="F24" s="33">
        <v>40.24</v>
      </c>
      <c r="G24" s="34">
        <v>1241.71</v>
      </c>
      <c r="H24" s="32">
        <v>573.28</v>
      </c>
      <c r="I24" s="33">
        <v>14.760999999999999</v>
      </c>
      <c r="J24" s="33">
        <v>75.302000000000007</v>
      </c>
      <c r="K24" s="33">
        <v>8.7829999999999995</v>
      </c>
      <c r="L24" s="33">
        <v>38.326000000000001</v>
      </c>
      <c r="M24" s="34">
        <v>710.452</v>
      </c>
      <c r="N24" s="32">
        <v>505.92500000000001</v>
      </c>
      <c r="O24" s="33">
        <v>195.80199999999999</v>
      </c>
      <c r="P24" s="33">
        <v>193.774</v>
      </c>
      <c r="Q24" s="33">
        <v>7.2759999999999998</v>
      </c>
      <c r="R24" s="33">
        <v>29.26</v>
      </c>
      <c r="S24" s="34">
        <v>932.03700000000003</v>
      </c>
      <c r="T24" s="32">
        <v>1900.684</v>
      </c>
      <c r="U24" s="33">
        <v>292.05700000000002</v>
      </c>
      <c r="V24" s="33">
        <v>556.14499999999998</v>
      </c>
      <c r="W24" s="33">
        <v>27.486999999999998</v>
      </c>
      <c r="X24" s="33">
        <v>107.82599999999999</v>
      </c>
      <c r="Y24" s="35">
        <v>2884.1990000000001</v>
      </c>
    </row>
    <row r="25" spans="1:25" ht="25.5">
      <c r="A25" s="10" t="s">
        <v>28</v>
      </c>
      <c r="B25" s="32">
        <v>533.86</v>
      </c>
      <c r="C25" s="33">
        <v>196.32499999999999</v>
      </c>
      <c r="D25" s="33">
        <v>2.762</v>
      </c>
      <c r="E25" s="33">
        <v>4.1079999999999997</v>
      </c>
      <c r="F25" s="33">
        <v>104.736</v>
      </c>
      <c r="G25" s="34">
        <v>841.79100000000005</v>
      </c>
      <c r="H25" s="32">
        <v>397.85199999999998</v>
      </c>
      <c r="I25" s="33">
        <v>42.954999999999998</v>
      </c>
      <c r="J25" s="33">
        <v>165.733</v>
      </c>
      <c r="K25" s="33">
        <v>0.46700000000000003</v>
      </c>
      <c r="L25" s="33">
        <v>18.606000000000002</v>
      </c>
      <c r="M25" s="34">
        <v>625.61300000000006</v>
      </c>
      <c r="N25" s="32">
        <v>460.161</v>
      </c>
      <c r="O25" s="33">
        <v>70.402000000000001</v>
      </c>
      <c r="P25" s="33">
        <v>105.502</v>
      </c>
      <c r="Q25" s="33">
        <v>13.263</v>
      </c>
      <c r="R25" s="33">
        <v>25.905999999999999</v>
      </c>
      <c r="S25" s="34">
        <v>675.23400000000004</v>
      </c>
      <c r="T25" s="32">
        <v>1391.873</v>
      </c>
      <c r="U25" s="33">
        <v>309.68200000000002</v>
      </c>
      <c r="V25" s="33">
        <v>273.99700000000001</v>
      </c>
      <c r="W25" s="33">
        <v>17.838000000000001</v>
      </c>
      <c r="X25" s="33">
        <v>149.24799999999999</v>
      </c>
      <c r="Y25" s="35">
        <v>2142.6379999999999</v>
      </c>
    </row>
    <row r="26" spans="1:25" ht="38.25">
      <c r="A26" s="10" t="s">
        <v>29</v>
      </c>
      <c r="B26" s="32">
        <v>9804.2819999999992</v>
      </c>
      <c r="C26" s="33">
        <v>1.3140000000000001</v>
      </c>
      <c r="D26" s="33">
        <v>4.7E-2</v>
      </c>
      <c r="E26" s="33">
        <v>1.7999999999999999E-2</v>
      </c>
      <c r="F26" s="33">
        <v>18.488</v>
      </c>
      <c r="G26" s="34">
        <v>9824.1489999999994</v>
      </c>
      <c r="H26" s="32">
        <v>5584.1329999999998</v>
      </c>
      <c r="I26" s="33">
        <v>0.59699999999999998</v>
      </c>
      <c r="J26" s="33">
        <v>0</v>
      </c>
      <c r="K26" s="33">
        <v>0</v>
      </c>
      <c r="L26" s="33">
        <v>4.0000000000000001E-3</v>
      </c>
      <c r="M26" s="34">
        <v>5584.7340000000004</v>
      </c>
      <c r="N26" s="32">
        <v>1342.5809999999999</v>
      </c>
      <c r="O26" s="33">
        <v>0</v>
      </c>
      <c r="P26" s="33">
        <v>0</v>
      </c>
      <c r="Q26" s="33">
        <v>0</v>
      </c>
      <c r="R26" s="33">
        <v>0.19500000000000001</v>
      </c>
      <c r="S26" s="34">
        <v>1342.7760000000001</v>
      </c>
      <c r="T26" s="32">
        <v>16730.995999999999</v>
      </c>
      <c r="U26" s="33">
        <v>1.911</v>
      </c>
      <c r="V26" s="33">
        <v>4.7E-2</v>
      </c>
      <c r="W26" s="33">
        <v>1.7999999999999999E-2</v>
      </c>
      <c r="X26" s="33">
        <v>18.687000000000001</v>
      </c>
      <c r="Y26" s="35">
        <v>16751.659</v>
      </c>
    </row>
    <row r="27" spans="1:25">
      <c r="A27" s="10" t="s">
        <v>30</v>
      </c>
      <c r="B27" s="32">
        <v>417.89400000000001</v>
      </c>
      <c r="C27" s="33">
        <v>55.968000000000004</v>
      </c>
      <c r="D27" s="33">
        <v>4.1210000000000004</v>
      </c>
      <c r="E27" s="33">
        <v>0.27200000000000002</v>
      </c>
      <c r="F27" s="33">
        <v>2.395</v>
      </c>
      <c r="G27" s="34">
        <v>480.65</v>
      </c>
      <c r="H27" s="32">
        <v>376.39499999999998</v>
      </c>
      <c r="I27" s="33">
        <v>2.4790000000000001</v>
      </c>
      <c r="J27" s="33">
        <v>0</v>
      </c>
      <c r="K27" s="33">
        <v>1.8959999999999999</v>
      </c>
      <c r="L27" s="33">
        <v>0.80700000000000005</v>
      </c>
      <c r="M27" s="34">
        <v>381.577</v>
      </c>
      <c r="N27" s="32">
        <v>237.04900000000001</v>
      </c>
      <c r="O27" s="33">
        <v>56.667999999999999</v>
      </c>
      <c r="P27" s="33">
        <v>0</v>
      </c>
      <c r="Q27" s="33">
        <v>0</v>
      </c>
      <c r="R27" s="33">
        <v>6.5000000000000002E-2</v>
      </c>
      <c r="S27" s="34">
        <v>293.78199999999998</v>
      </c>
      <c r="T27" s="32">
        <v>1031.338</v>
      </c>
      <c r="U27" s="33">
        <v>115.11499999999999</v>
      </c>
      <c r="V27" s="33">
        <v>4.1210000000000004</v>
      </c>
      <c r="W27" s="33">
        <v>2.1680000000000001</v>
      </c>
      <c r="X27" s="33">
        <v>3.2669999999999999</v>
      </c>
      <c r="Y27" s="35">
        <v>1156.009</v>
      </c>
    </row>
    <row r="28" spans="1:25" ht="25.5">
      <c r="A28" s="10" t="s">
        <v>31</v>
      </c>
      <c r="B28" s="32">
        <v>237.49600000000001</v>
      </c>
      <c r="C28" s="33">
        <v>3.9049999999999998</v>
      </c>
      <c r="D28" s="33">
        <v>0.66800000000000004</v>
      </c>
      <c r="E28" s="33">
        <v>0.53600000000000003</v>
      </c>
      <c r="F28" s="33">
        <v>0.99099999999999999</v>
      </c>
      <c r="G28" s="34">
        <v>243.596</v>
      </c>
      <c r="H28" s="32">
        <v>300.46699999999998</v>
      </c>
      <c r="I28" s="33">
        <v>8.1359999999999992</v>
      </c>
      <c r="J28" s="33">
        <v>4.0110000000000001</v>
      </c>
      <c r="K28" s="33">
        <v>8.5229999999999997</v>
      </c>
      <c r="L28" s="33">
        <v>3.0459999999999998</v>
      </c>
      <c r="M28" s="34">
        <v>324.18299999999999</v>
      </c>
      <c r="N28" s="32">
        <v>444.71199999999999</v>
      </c>
      <c r="O28" s="33">
        <v>0.86299999999999999</v>
      </c>
      <c r="P28" s="33">
        <v>0</v>
      </c>
      <c r="Q28" s="33">
        <v>0</v>
      </c>
      <c r="R28" s="33">
        <v>0.24199999999999999</v>
      </c>
      <c r="S28" s="34">
        <v>445.81700000000001</v>
      </c>
      <c r="T28" s="32">
        <v>982.67499999999995</v>
      </c>
      <c r="U28" s="33">
        <v>12.904</v>
      </c>
      <c r="V28" s="33">
        <v>4.6790000000000003</v>
      </c>
      <c r="W28" s="33">
        <v>9.0589999999999993</v>
      </c>
      <c r="X28" s="33">
        <v>4.2789999999999999</v>
      </c>
      <c r="Y28" s="35">
        <v>1013.596</v>
      </c>
    </row>
    <row r="29" spans="1:25">
      <c r="A29" s="10" t="s">
        <v>32</v>
      </c>
      <c r="B29" s="32">
        <v>115.333</v>
      </c>
      <c r="C29" s="33">
        <v>91.257999999999996</v>
      </c>
      <c r="D29" s="33">
        <v>0.25600000000000001</v>
      </c>
      <c r="E29" s="33">
        <v>0.14099999999999999</v>
      </c>
      <c r="F29" s="33">
        <v>52.185000000000002</v>
      </c>
      <c r="G29" s="34">
        <v>259.173</v>
      </c>
      <c r="H29" s="32">
        <v>235.52600000000001</v>
      </c>
      <c r="I29" s="33">
        <v>21.317</v>
      </c>
      <c r="J29" s="33">
        <v>1.5369999999999999</v>
      </c>
      <c r="K29" s="33">
        <v>3.0000000000000001E-3</v>
      </c>
      <c r="L29" s="33">
        <v>0</v>
      </c>
      <c r="M29" s="34">
        <v>258.38299999999998</v>
      </c>
      <c r="N29" s="32">
        <v>617.95899999999995</v>
      </c>
      <c r="O29" s="33">
        <v>168.167</v>
      </c>
      <c r="P29" s="33">
        <v>17.331</v>
      </c>
      <c r="Q29" s="33">
        <v>0</v>
      </c>
      <c r="R29" s="33">
        <v>2.3879999999999999</v>
      </c>
      <c r="S29" s="34">
        <v>805.84500000000003</v>
      </c>
      <c r="T29" s="32">
        <v>968.81799999999998</v>
      </c>
      <c r="U29" s="33">
        <v>280.74200000000002</v>
      </c>
      <c r="V29" s="33">
        <v>19.123999999999999</v>
      </c>
      <c r="W29" s="33">
        <v>0.14399999999999999</v>
      </c>
      <c r="X29" s="33">
        <v>54.573</v>
      </c>
      <c r="Y29" s="35">
        <v>1323.4010000000001</v>
      </c>
    </row>
    <row r="30" spans="1:25">
      <c r="A30" s="10" t="s">
        <v>33</v>
      </c>
      <c r="B30" s="32">
        <v>105.008</v>
      </c>
      <c r="C30" s="33">
        <v>7.82</v>
      </c>
      <c r="D30" s="33">
        <v>1.387</v>
      </c>
      <c r="E30" s="33">
        <v>0.48899999999999999</v>
      </c>
      <c r="F30" s="33">
        <v>12.765000000000001</v>
      </c>
      <c r="G30" s="34">
        <v>127.46899999999999</v>
      </c>
      <c r="H30" s="32">
        <v>190.374</v>
      </c>
      <c r="I30" s="33">
        <v>10.086</v>
      </c>
      <c r="J30" s="33">
        <v>0.158</v>
      </c>
      <c r="K30" s="33">
        <v>6.9180000000000001</v>
      </c>
      <c r="L30" s="33">
        <v>3.7480000000000002</v>
      </c>
      <c r="M30" s="34">
        <v>211.28399999999999</v>
      </c>
      <c r="N30" s="32">
        <v>181.58199999999999</v>
      </c>
      <c r="O30" s="33">
        <v>2.4790000000000001</v>
      </c>
      <c r="P30" s="33">
        <v>62.874000000000002</v>
      </c>
      <c r="Q30" s="33">
        <v>0.41799999999999998</v>
      </c>
      <c r="R30" s="33">
        <v>9.2859999999999996</v>
      </c>
      <c r="S30" s="34">
        <v>256.63900000000001</v>
      </c>
      <c r="T30" s="32">
        <v>476.964</v>
      </c>
      <c r="U30" s="33">
        <v>20.385000000000002</v>
      </c>
      <c r="V30" s="33">
        <v>64.418999999999997</v>
      </c>
      <c r="W30" s="33">
        <v>7.8250000000000002</v>
      </c>
      <c r="X30" s="33">
        <v>25.798999999999999</v>
      </c>
      <c r="Y30" s="35">
        <v>595.39200000000005</v>
      </c>
    </row>
    <row r="31" spans="1:25" ht="25.5">
      <c r="A31" s="10" t="s">
        <v>34</v>
      </c>
      <c r="B31" s="32">
        <v>0.72599999999999998</v>
      </c>
      <c r="C31" s="33">
        <v>0</v>
      </c>
      <c r="D31" s="33">
        <v>0</v>
      </c>
      <c r="E31" s="33">
        <v>0.01</v>
      </c>
      <c r="F31" s="33">
        <v>8.4000000000000005E-2</v>
      </c>
      <c r="G31" s="34">
        <v>0.82</v>
      </c>
      <c r="H31" s="32">
        <v>0</v>
      </c>
      <c r="I31" s="33">
        <v>0</v>
      </c>
      <c r="J31" s="33">
        <v>0</v>
      </c>
      <c r="K31" s="33">
        <v>0</v>
      </c>
      <c r="L31" s="33">
        <v>0</v>
      </c>
      <c r="M31" s="34">
        <v>0</v>
      </c>
      <c r="N31" s="32">
        <v>19.035</v>
      </c>
      <c r="O31" s="33">
        <v>0</v>
      </c>
      <c r="P31" s="33">
        <v>0</v>
      </c>
      <c r="Q31" s="33">
        <v>0</v>
      </c>
      <c r="R31" s="33">
        <v>0</v>
      </c>
      <c r="S31" s="34">
        <v>19.035</v>
      </c>
      <c r="T31" s="32">
        <v>19.760999999999999</v>
      </c>
      <c r="U31" s="33">
        <v>0</v>
      </c>
      <c r="V31" s="33">
        <v>0</v>
      </c>
      <c r="W31" s="33">
        <v>0.01</v>
      </c>
      <c r="X31" s="33">
        <v>8.4000000000000005E-2</v>
      </c>
      <c r="Y31" s="35">
        <v>19.855</v>
      </c>
    </row>
    <row r="32" spans="1:25" ht="26.25" thickBot="1">
      <c r="A32" s="36" t="s">
        <v>35</v>
      </c>
      <c r="B32" s="37">
        <v>7.7110000000000003</v>
      </c>
      <c r="C32" s="38">
        <v>0.155</v>
      </c>
      <c r="D32" s="38">
        <v>16.027000000000001</v>
      </c>
      <c r="E32" s="38">
        <v>1E-3</v>
      </c>
      <c r="F32" s="38">
        <v>3.4000000000000002E-2</v>
      </c>
      <c r="G32" s="39">
        <v>23.928000000000001</v>
      </c>
      <c r="H32" s="37">
        <v>24.183</v>
      </c>
      <c r="I32" s="38">
        <v>4.9930000000000003</v>
      </c>
      <c r="J32" s="38">
        <v>3.5590000000000002</v>
      </c>
      <c r="K32" s="38">
        <v>0.05</v>
      </c>
      <c r="L32" s="38">
        <v>0</v>
      </c>
      <c r="M32" s="39">
        <v>32.784999999999997</v>
      </c>
      <c r="N32" s="37">
        <v>0.04</v>
      </c>
      <c r="O32" s="38">
        <v>0</v>
      </c>
      <c r="P32" s="38">
        <v>0</v>
      </c>
      <c r="Q32" s="38">
        <v>0</v>
      </c>
      <c r="R32" s="38">
        <v>37.74</v>
      </c>
      <c r="S32" s="39">
        <v>37.78</v>
      </c>
      <c r="T32" s="37">
        <v>31.934000000000001</v>
      </c>
      <c r="U32" s="38">
        <v>5.1479999999999997</v>
      </c>
      <c r="V32" s="38">
        <v>19.585999999999999</v>
      </c>
      <c r="W32" s="38">
        <v>5.0999999999999997E-2</v>
      </c>
      <c r="X32" s="38">
        <v>37.774000000000001</v>
      </c>
      <c r="Y32" s="40">
        <v>94.492999999999995</v>
      </c>
    </row>
    <row r="33" spans="1:25" ht="25.5">
      <c r="A33" s="27" t="s">
        <v>36</v>
      </c>
      <c r="B33" s="28">
        <v>1471.338</v>
      </c>
      <c r="C33" s="29">
        <v>21.686</v>
      </c>
      <c r="D33" s="29">
        <v>16.952999999999999</v>
      </c>
      <c r="E33" s="29">
        <v>20.042000000000002</v>
      </c>
      <c r="F33" s="29">
        <v>71.781999999999996</v>
      </c>
      <c r="G33" s="30">
        <v>1601.8009999999999</v>
      </c>
      <c r="H33" s="28">
        <v>12550.007</v>
      </c>
      <c r="I33" s="29">
        <v>1021.203</v>
      </c>
      <c r="J33" s="29">
        <v>201.90199999999999</v>
      </c>
      <c r="K33" s="29">
        <v>43.207000000000001</v>
      </c>
      <c r="L33" s="29">
        <v>162.40199999999999</v>
      </c>
      <c r="M33" s="30">
        <v>13978.721</v>
      </c>
      <c r="N33" s="28">
        <v>2549.4360000000001</v>
      </c>
      <c r="O33" s="29">
        <v>157.77099999999999</v>
      </c>
      <c r="P33" s="29">
        <v>118.005</v>
      </c>
      <c r="Q33" s="29">
        <v>34.264000000000003</v>
      </c>
      <c r="R33" s="29">
        <v>59.167999999999999</v>
      </c>
      <c r="S33" s="30">
        <v>2918.6439999999998</v>
      </c>
      <c r="T33" s="28">
        <v>16570.780999999999</v>
      </c>
      <c r="U33" s="29">
        <v>1200.6600000000001</v>
      </c>
      <c r="V33" s="29">
        <v>336.86</v>
      </c>
      <c r="W33" s="29">
        <v>97.513000000000005</v>
      </c>
      <c r="X33" s="29">
        <v>293.35199999999998</v>
      </c>
      <c r="Y33" s="31">
        <v>18499.166000000001</v>
      </c>
    </row>
    <row r="34" spans="1:25" ht="25.5">
      <c r="A34" s="10" t="s">
        <v>37</v>
      </c>
      <c r="B34" s="32">
        <v>41.375999999999998</v>
      </c>
      <c r="C34" s="33">
        <v>0</v>
      </c>
      <c r="D34" s="33">
        <v>0</v>
      </c>
      <c r="E34" s="33">
        <v>0</v>
      </c>
      <c r="F34" s="33">
        <v>0</v>
      </c>
      <c r="G34" s="34">
        <v>41.375999999999998</v>
      </c>
      <c r="H34" s="32">
        <v>722.98699999999997</v>
      </c>
      <c r="I34" s="33">
        <v>37.293999999999997</v>
      </c>
      <c r="J34" s="33">
        <v>11.805999999999999</v>
      </c>
      <c r="K34" s="33">
        <v>2.3479999999999999</v>
      </c>
      <c r="L34" s="33">
        <v>16.263999999999999</v>
      </c>
      <c r="M34" s="34">
        <v>790.69899999999996</v>
      </c>
      <c r="N34" s="32">
        <v>21.558</v>
      </c>
      <c r="O34" s="33">
        <v>0</v>
      </c>
      <c r="P34" s="33">
        <v>0</v>
      </c>
      <c r="Q34" s="33">
        <v>0</v>
      </c>
      <c r="R34" s="33">
        <v>0</v>
      </c>
      <c r="S34" s="34">
        <v>21.558</v>
      </c>
      <c r="T34" s="32">
        <v>785.92100000000005</v>
      </c>
      <c r="U34" s="33">
        <v>37.293999999999997</v>
      </c>
      <c r="V34" s="33">
        <v>11.805999999999999</v>
      </c>
      <c r="W34" s="33">
        <v>2.3479999999999999</v>
      </c>
      <c r="X34" s="33">
        <v>16.263999999999999</v>
      </c>
      <c r="Y34" s="35">
        <v>853.63300000000004</v>
      </c>
    </row>
    <row r="35" spans="1:25">
      <c r="A35" s="10" t="s">
        <v>38</v>
      </c>
      <c r="B35" s="32">
        <v>18502.763999999999</v>
      </c>
      <c r="C35" s="33">
        <v>656.78899999999999</v>
      </c>
      <c r="D35" s="33">
        <v>478.69200000000001</v>
      </c>
      <c r="E35" s="33">
        <v>308.01</v>
      </c>
      <c r="F35" s="33">
        <v>1233.9690000000001</v>
      </c>
      <c r="G35" s="34">
        <v>21180.223999999998</v>
      </c>
      <c r="H35" s="32">
        <v>9303.4449999999997</v>
      </c>
      <c r="I35" s="33">
        <v>825.07</v>
      </c>
      <c r="J35" s="33">
        <v>190.136</v>
      </c>
      <c r="K35" s="33">
        <v>84.488</v>
      </c>
      <c r="L35" s="33">
        <v>505.67700000000002</v>
      </c>
      <c r="M35" s="34">
        <v>10908.816000000001</v>
      </c>
      <c r="N35" s="32">
        <v>910.33</v>
      </c>
      <c r="O35" s="33">
        <v>81.668000000000006</v>
      </c>
      <c r="P35" s="33">
        <v>75.921000000000006</v>
      </c>
      <c r="Q35" s="33">
        <v>19.439</v>
      </c>
      <c r="R35" s="33">
        <v>141.24600000000001</v>
      </c>
      <c r="S35" s="34">
        <v>1228.604</v>
      </c>
      <c r="T35" s="32">
        <v>28716.539000000001</v>
      </c>
      <c r="U35" s="33">
        <v>1563.527</v>
      </c>
      <c r="V35" s="33">
        <v>744.74900000000002</v>
      </c>
      <c r="W35" s="33">
        <v>411.93700000000001</v>
      </c>
      <c r="X35" s="33">
        <v>1880.8920000000001</v>
      </c>
      <c r="Y35" s="35">
        <v>33317.644</v>
      </c>
    </row>
    <row r="36" spans="1:25" ht="25.5">
      <c r="A36" s="10" t="s">
        <v>39</v>
      </c>
      <c r="B36" s="32">
        <v>8915.1209999999992</v>
      </c>
      <c r="C36" s="33">
        <v>116.989</v>
      </c>
      <c r="D36" s="33">
        <v>43.555</v>
      </c>
      <c r="E36" s="33">
        <v>46.728000000000002</v>
      </c>
      <c r="F36" s="33">
        <v>326.971</v>
      </c>
      <c r="G36" s="34">
        <v>9449.3639999999996</v>
      </c>
      <c r="H36" s="32">
        <v>1E-3</v>
      </c>
      <c r="I36" s="33">
        <v>0</v>
      </c>
      <c r="J36" s="33">
        <v>0</v>
      </c>
      <c r="K36" s="33">
        <v>0</v>
      </c>
      <c r="L36" s="33">
        <v>0</v>
      </c>
      <c r="M36" s="34">
        <v>1E-3</v>
      </c>
      <c r="N36" s="32">
        <v>5.5E-2</v>
      </c>
      <c r="O36" s="33">
        <v>0</v>
      </c>
      <c r="P36" s="33">
        <v>0</v>
      </c>
      <c r="Q36" s="33">
        <v>0.17599999999999999</v>
      </c>
      <c r="R36" s="33">
        <v>0</v>
      </c>
      <c r="S36" s="34">
        <v>0.23100000000000001</v>
      </c>
      <c r="T36" s="32">
        <v>8915.1769999999997</v>
      </c>
      <c r="U36" s="33">
        <v>116.989</v>
      </c>
      <c r="V36" s="33">
        <v>43.555</v>
      </c>
      <c r="W36" s="33">
        <v>46.904000000000003</v>
      </c>
      <c r="X36" s="33">
        <v>326.971</v>
      </c>
      <c r="Y36" s="35">
        <v>9449.5959999999995</v>
      </c>
    </row>
    <row r="37" spans="1:25" ht="25.5">
      <c r="A37" s="10" t="s">
        <v>40</v>
      </c>
      <c r="B37" s="32">
        <v>19065.156999999999</v>
      </c>
      <c r="C37" s="33">
        <v>307.64</v>
      </c>
      <c r="D37" s="33">
        <v>189.584</v>
      </c>
      <c r="E37" s="33">
        <v>280.78300000000002</v>
      </c>
      <c r="F37" s="33">
        <v>1037.752</v>
      </c>
      <c r="G37" s="34">
        <v>20880.916000000001</v>
      </c>
      <c r="H37" s="32">
        <v>0</v>
      </c>
      <c r="I37" s="33">
        <v>0</v>
      </c>
      <c r="J37" s="33">
        <v>0</v>
      </c>
      <c r="K37" s="33">
        <v>0</v>
      </c>
      <c r="L37" s="33">
        <v>0</v>
      </c>
      <c r="M37" s="34">
        <v>0</v>
      </c>
      <c r="N37" s="32">
        <v>355.75799999999998</v>
      </c>
      <c r="O37" s="33">
        <v>0.52500000000000002</v>
      </c>
      <c r="P37" s="33">
        <v>1.94</v>
      </c>
      <c r="Q37" s="33">
        <v>2.621</v>
      </c>
      <c r="R37" s="33">
        <v>31.448</v>
      </c>
      <c r="S37" s="34">
        <v>392.29199999999997</v>
      </c>
      <c r="T37" s="32">
        <v>19420.915000000001</v>
      </c>
      <c r="U37" s="33">
        <v>308.16500000000002</v>
      </c>
      <c r="V37" s="33">
        <v>191.524</v>
      </c>
      <c r="W37" s="33">
        <v>283.404</v>
      </c>
      <c r="X37" s="33">
        <v>1069.2</v>
      </c>
      <c r="Y37" s="35">
        <v>21273.207999999999</v>
      </c>
    </row>
    <row r="38" spans="1:25">
      <c r="A38" s="10" t="s">
        <v>41</v>
      </c>
      <c r="B38" s="32">
        <v>82.259</v>
      </c>
      <c r="C38" s="33">
        <v>83.86</v>
      </c>
      <c r="D38" s="33">
        <v>2.7679999999999998</v>
      </c>
      <c r="E38" s="33">
        <v>2.5910000000000002</v>
      </c>
      <c r="F38" s="33">
        <v>32.296999999999997</v>
      </c>
      <c r="G38" s="34">
        <v>203.77500000000001</v>
      </c>
      <c r="H38" s="32">
        <v>2368.201</v>
      </c>
      <c r="I38" s="33">
        <v>154.40899999999999</v>
      </c>
      <c r="J38" s="33">
        <v>45.241999999999997</v>
      </c>
      <c r="K38" s="33">
        <v>19.978000000000002</v>
      </c>
      <c r="L38" s="33">
        <v>79.921999999999997</v>
      </c>
      <c r="M38" s="34">
        <v>2667.752</v>
      </c>
      <c r="N38" s="32">
        <v>318.44400000000002</v>
      </c>
      <c r="O38" s="33">
        <v>39.143000000000001</v>
      </c>
      <c r="P38" s="33">
        <v>32.677</v>
      </c>
      <c r="Q38" s="33">
        <v>2.46</v>
      </c>
      <c r="R38" s="33">
        <v>66.581000000000003</v>
      </c>
      <c r="S38" s="34">
        <v>459.30500000000001</v>
      </c>
      <c r="T38" s="32">
        <v>2768.904</v>
      </c>
      <c r="U38" s="33">
        <v>277.41199999999998</v>
      </c>
      <c r="V38" s="33">
        <v>80.686999999999998</v>
      </c>
      <c r="W38" s="33">
        <v>25.029</v>
      </c>
      <c r="X38" s="33">
        <v>178.8</v>
      </c>
      <c r="Y38" s="35">
        <v>3330.8319999999999</v>
      </c>
    </row>
    <row r="39" spans="1:25" ht="13.5" thickBot="1">
      <c r="A39" s="36" t="s">
        <v>42</v>
      </c>
      <c r="B39" s="37">
        <v>81.900000000000006</v>
      </c>
      <c r="C39" s="38">
        <v>3.6</v>
      </c>
      <c r="D39" s="38">
        <v>4.8680000000000003</v>
      </c>
      <c r="E39" s="38">
        <v>10.048</v>
      </c>
      <c r="F39" s="38">
        <v>60.929000000000002</v>
      </c>
      <c r="G39" s="39">
        <v>161.345</v>
      </c>
      <c r="H39" s="37">
        <v>201.72300000000001</v>
      </c>
      <c r="I39" s="38">
        <v>20.591999999999999</v>
      </c>
      <c r="J39" s="38">
        <v>24.359000000000002</v>
      </c>
      <c r="K39" s="38">
        <v>19.623999999999999</v>
      </c>
      <c r="L39" s="38">
        <v>31.117000000000001</v>
      </c>
      <c r="M39" s="39">
        <v>297.41500000000002</v>
      </c>
      <c r="N39" s="37">
        <v>516.13099999999997</v>
      </c>
      <c r="O39" s="38">
        <v>137.65</v>
      </c>
      <c r="P39" s="38">
        <v>38.993000000000002</v>
      </c>
      <c r="Q39" s="38">
        <v>18.175000000000001</v>
      </c>
      <c r="R39" s="38">
        <v>52.220999999999997</v>
      </c>
      <c r="S39" s="39">
        <v>763.17</v>
      </c>
      <c r="T39" s="37">
        <v>799.75400000000002</v>
      </c>
      <c r="U39" s="38">
        <v>161.84200000000001</v>
      </c>
      <c r="V39" s="38">
        <v>68.22</v>
      </c>
      <c r="W39" s="38">
        <v>47.847000000000001</v>
      </c>
      <c r="X39" s="38">
        <v>144.267</v>
      </c>
      <c r="Y39" s="40">
        <v>1221.93</v>
      </c>
    </row>
    <row r="40" spans="1:25">
      <c r="A40" s="6" t="s">
        <v>43</v>
      </c>
      <c r="B40" s="41">
        <v>309.19400000000002</v>
      </c>
      <c r="C40" s="42">
        <v>8.1479999999999997</v>
      </c>
      <c r="D40" s="42">
        <v>8.4540000000000006</v>
      </c>
      <c r="E40" s="42">
        <v>11.03</v>
      </c>
      <c r="F40" s="42">
        <v>11.422000000000001</v>
      </c>
      <c r="G40" s="43">
        <v>348.24799999999999</v>
      </c>
      <c r="H40" s="41">
        <v>107.854</v>
      </c>
      <c r="I40" s="42">
        <v>10.394</v>
      </c>
      <c r="J40" s="42">
        <v>4.319</v>
      </c>
      <c r="K40" s="42">
        <v>2.7690000000000001</v>
      </c>
      <c r="L40" s="42">
        <v>12.976000000000001</v>
      </c>
      <c r="M40" s="43">
        <v>138.31200000000001</v>
      </c>
      <c r="N40" s="41">
        <v>514.32399999999996</v>
      </c>
      <c r="O40" s="42">
        <v>21.622</v>
      </c>
      <c r="P40" s="42">
        <v>19.111999999999998</v>
      </c>
      <c r="Q40" s="42">
        <v>10.866</v>
      </c>
      <c r="R40" s="42">
        <v>48.466999999999999</v>
      </c>
      <c r="S40" s="43">
        <v>614.39099999999996</v>
      </c>
      <c r="T40" s="41">
        <v>931.37199999999996</v>
      </c>
      <c r="U40" s="42">
        <v>40.164000000000001</v>
      </c>
      <c r="V40" s="42">
        <v>31.885000000000002</v>
      </c>
      <c r="W40" s="42">
        <v>24.664999999999999</v>
      </c>
      <c r="X40" s="42">
        <v>72.864999999999995</v>
      </c>
      <c r="Y40" s="43">
        <v>1100.951</v>
      </c>
    </row>
    <row r="41" spans="1:25">
      <c r="A41" s="10" t="s">
        <v>44</v>
      </c>
      <c r="B41" s="32">
        <v>183.791</v>
      </c>
      <c r="C41" s="33">
        <v>13.618</v>
      </c>
      <c r="D41" s="33">
        <v>3.0550000000000002</v>
      </c>
      <c r="E41" s="33">
        <v>7.9580000000000002</v>
      </c>
      <c r="F41" s="33">
        <v>30.437999999999999</v>
      </c>
      <c r="G41" s="34">
        <v>238.86</v>
      </c>
      <c r="H41" s="32">
        <v>59.323</v>
      </c>
      <c r="I41" s="33">
        <v>11.581</v>
      </c>
      <c r="J41" s="33">
        <v>2.2469999999999999</v>
      </c>
      <c r="K41" s="33">
        <v>4.0330000000000004</v>
      </c>
      <c r="L41" s="33">
        <v>21.266999999999999</v>
      </c>
      <c r="M41" s="34">
        <v>98.450999999999993</v>
      </c>
      <c r="N41" s="32">
        <v>351.7</v>
      </c>
      <c r="O41" s="33">
        <v>11.875</v>
      </c>
      <c r="P41" s="33">
        <v>1.1040000000000001</v>
      </c>
      <c r="Q41" s="33">
        <v>7.0000000000000007E-2</v>
      </c>
      <c r="R41" s="33">
        <v>11.138</v>
      </c>
      <c r="S41" s="34">
        <v>375.887</v>
      </c>
      <c r="T41" s="32">
        <v>594.81399999999996</v>
      </c>
      <c r="U41" s="33">
        <v>37.073999999999998</v>
      </c>
      <c r="V41" s="33">
        <v>6.4059999999999997</v>
      </c>
      <c r="W41" s="33">
        <v>12.061</v>
      </c>
      <c r="X41" s="33">
        <v>62.843000000000004</v>
      </c>
      <c r="Y41" s="34">
        <v>713.19799999999998</v>
      </c>
    </row>
    <row r="42" spans="1:25">
      <c r="A42" s="10" t="s">
        <v>33</v>
      </c>
      <c r="B42" s="32">
        <v>92.787999999999997</v>
      </c>
      <c r="C42" s="33">
        <v>5.0380000000000003</v>
      </c>
      <c r="D42" s="33">
        <v>1.0009999999999999</v>
      </c>
      <c r="E42" s="33">
        <v>2.0369999999999999</v>
      </c>
      <c r="F42" s="33">
        <v>6.1619999999999999</v>
      </c>
      <c r="G42" s="34">
        <v>107.026</v>
      </c>
      <c r="H42" s="32">
        <v>34.944000000000003</v>
      </c>
      <c r="I42" s="33">
        <v>1.5149999999999999</v>
      </c>
      <c r="J42" s="33">
        <v>0.34300000000000003</v>
      </c>
      <c r="K42" s="33">
        <v>0.313</v>
      </c>
      <c r="L42" s="33">
        <v>4.3550000000000004</v>
      </c>
      <c r="M42" s="34">
        <v>41.47</v>
      </c>
      <c r="N42" s="32">
        <v>105.709</v>
      </c>
      <c r="O42" s="33">
        <v>0</v>
      </c>
      <c r="P42" s="33">
        <v>0.9</v>
      </c>
      <c r="Q42" s="33">
        <v>0.48399999999999999</v>
      </c>
      <c r="R42" s="33">
        <v>0.129</v>
      </c>
      <c r="S42" s="34">
        <v>107.22199999999999</v>
      </c>
      <c r="T42" s="32">
        <v>233.441</v>
      </c>
      <c r="U42" s="33">
        <v>6.5529999999999999</v>
      </c>
      <c r="V42" s="33">
        <v>2.2440000000000002</v>
      </c>
      <c r="W42" s="33">
        <v>2.8340000000000001</v>
      </c>
      <c r="X42" s="33">
        <v>10.646000000000001</v>
      </c>
      <c r="Y42" s="34">
        <v>255.71799999999999</v>
      </c>
    </row>
    <row r="43" spans="1:25" ht="13.5" thickBot="1">
      <c r="A43" s="14" t="s">
        <v>45</v>
      </c>
      <c r="B43" s="44">
        <v>275.34100000000001</v>
      </c>
      <c r="C43" s="45">
        <v>14.831</v>
      </c>
      <c r="D43" s="45">
        <v>2.9129999999999998</v>
      </c>
      <c r="E43" s="45">
        <v>9.0050000000000008</v>
      </c>
      <c r="F43" s="45">
        <v>54.902999999999999</v>
      </c>
      <c r="G43" s="46">
        <v>356.99299999999999</v>
      </c>
      <c r="H43" s="44">
        <v>118.779</v>
      </c>
      <c r="I43" s="45">
        <v>14.755000000000001</v>
      </c>
      <c r="J43" s="45">
        <v>1.41</v>
      </c>
      <c r="K43" s="45">
        <v>8.8949999999999996</v>
      </c>
      <c r="L43" s="45">
        <v>22</v>
      </c>
      <c r="M43" s="46">
        <v>165.839</v>
      </c>
      <c r="N43" s="44">
        <v>393.42399999999998</v>
      </c>
      <c r="O43" s="45">
        <v>13.198</v>
      </c>
      <c r="P43" s="45">
        <v>10.032</v>
      </c>
      <c r="Q43" s="45">
        <v>0.996</v>
      </c>
      <c r="R43" s="45">
        <v>17.172000000000001</v>
      </c>
      <c r="S43" s="46">
        <v>434.822</v>
      </c>
      <c r="T43" s="44">
        <v>787.54399999999998</v>
      </c>
      <c r="U43" s="45">
        <v>42.783999999999999</v>
      </c>
      <c r="V43" s="45">
        <v>14.355</v>
      </c>
      <c r="W43" s="45">
        <v>18.896000000000001</v>
      </c>
      <c r="X43" s="45">
        <v>94.075000000000003</v>
      </c>
      <c r="Y43" s="46">
        <v>957.654</v>
      </c>
    </row>
    <row r="44" spans="1:25" ht="13.5" thickBot="1">
      <c r="A44" s="18" t="s">
        <v>46</v>
      </c>
      <c r="B44" s="47">
        <v>136131.565</v>
      </c>
      <c r="C44" s="48">
        <v>6678.8159999999998</v>
      </c>
      <c r="D44" s="48">
        <v>2998.8490000000002</v>
      </c>
      <c r="E44" s="48">
        <v>1431.788</v>
      </c>
      <c r="F44" s="48">
        <v>8238.4979999999996</v>
      </c>
      <c r="G44" s="49">
        <v>155479.516</v>
      </c>
      <c r="H44" s="50">
        <v>59215.366000000002</v>
      </c>
      <c r="I44" s="48">
        <v>6230.0410000000002</v>
      </c>
      <c r="J44" s="48">
        <v>2505.6779999999999</v>
      </c>
      <c r="K44" s="48">
        <v>819.85400000000004</v>
      </c>
      <c r="L44" s="48">
        <v>3224.5079999999998</v>
      </c>
      <c r="M44" s="49">
        <v>71995.447</v>
      </c>
      <c r="N44" s="50">
        <v>96035.127999999997</v>
      </c>
      <c r="O44" s="48">
        <v>6716.9350000000004</v>
      </c>
      <c r="P44" s="48">
        <v>3362.5079999999998</v>
      </c>
      <c r="Q44" s="48">
        <v>677.303</v>
      </c>
      <c r="R44" s="48">
        <v>3795.59</v>
      </c>
      <c r="S44" s="49">
        <v>110587.46400000001</v>
      </c>
      <c r="T44" s="50">
        <v>291382.05900000001</v>
      </c>
      <c r="U44" s="48">
        <v>19625.792000000001</v>
      </c>
      <c r="V44" s="48">
        <v>8867.0349999999999</v>
      </c>
      <c r="W44" s="48">
        <v>2928.9450000000002</v>
      </c>
      <c r="X44" s="48">
        <v>15258.596</v>
      </c>
      <c r="Y44" s="49">
        <v>338062.42700000003</v>
      </c>
    </row>
  </sheetData>
  <mergeCells count="8">
    <mergeCell ref="X1:Y1"/>
    <mergeCell ref="A3:Y3"/>
    <mergeCell ref="X4:Y4"/>
    <mergeCell ref="A5:A7"/>
    <mergeCell ref="B5:G6"/>
    <mergeCell ref="H5:M6"/>
    <mergeCell ref="N5:S6"/>
    <mergeCell ref="T5:Y6"/>
  </mergeCells>
  <printOptions horizontalCentered="1"/>
  <pageMargins left="0.15748031496062992" right="0.15748031496062992" top="0.15748031496062992" bottom="0.15748031496062992" header="0.15748031496062992" footer="0.15748031496062992"/>
  <pageSetup paperSize="9" scale="64" orientation="landscape" r:id="rId1"/>
</worksheet>
</file>

<file path=xl/worksheets/sheet15.xml><?xml version="1.0" encoding="utf-8"?>
<worksheet xmlns="http://schemas.openxmlformats.org/spreadsheetml/2006/main" xmlns:r="http://schemas.openxmlformats.org/officeDocument/2006/relationships">
  <sheetPr>
    <pageSetUpPr fitToPage="1"/>
  </sheetPr>
  <dimension ref="A1:Y44"/>
  <sheetViews>
    <sheetView topLeftCell="A22" workbookViewId="0">
      <selection activeCell="P47" sqref="P47"/>
    </sheetView>
  </sheetViews>
  <sheetFormatPr defaultColWidth="31.140625" defaultRowHeight="12.75"/>
  <cols>
    <col min="1" max="1" width="31.140625" style="23" customWidth="1"/>
    <col min="2" max="2" width="8.42578125" style="23" bestFit="1" customWidth="1"/>
    <col min="3" max="6" width="6.140625" style="23" bestFit="1" customWidth="1"/>
    <col min="7" max="7" width="8.42578125" style="23" bestFit="1" customWidth="1"/>
    <col min="8" max="8" width="7.28515625" style="23" bestFit="1" customWidth="1"/>
    <col min="9" max="10" width="6.140625" style="23" bestFit="1" customWidth="1"/>
    <col min="11" max="11" width="4.42578125" style="23" bestFit="1" customWidth="1"/>
    <col min="12" max="12" width="6.140625" style="23" bestFit="1" customWidth="1"/>
    <col min="13" max="13" width="7.85546875" style="23" bestFit="1" customWidth="1"/>
    <col min="14" max="14" width="7.28515625" style="23" bestFit="1" customWidth="1"/>
    <col min="15" max="16" width="6.140625" style="23" bestFit="1" customWidth="1"/>
    <col min="17" max="17" width="4.42578125" style="23" bestFit="1" customWidth="1"/>
    <col min="18" max="18" width="6.140625" style="23" bestFit="1" customWidth="1"/>
    <col min="19" max="20" width="8.42578125" style="23" bestFit="1" customWidth="1"/>
    <col min="21" max="21" width="7.28515625" style="23" bestFit="1" customWidth="1"/>
    <col min="22" max="23" width="6.140625" style="23" bestFit="1" customWidth="1"/>
    <col min="24" max="25" width="9" style="23" customWidth="1"/>
    <col min="26" max="16384" width="31.140625" style="23"/>
  </cols>
  <sheetData>
    <row r="1" spans="1:25">
      <c r="X1" s="1552" t="s">
        <v>82</v>
      </c>
      <c r="Y1" s="1552"/>
    </row>
    <row r="3" spans="1:25" ht="14.25">
      <c r="A3" s="1564" t="s">
        <v>65</v>
      </c>
      <c r="B3" s="1564"/>
      <c r="C3" s="1564"/>
      <c r="D3" s="1564"/>
      <c r="E3" s="1564"/>
      <c r="F3" s="1564"/>
      <c r="G3" s="1564"/>
      <c r="H3" s="1564"/>
      <c r="I3" s="1564"/>
      <c r="J3" s="1564"/>
      <c r="K3" s="1564"/>
      <c r="L3" s="1564"/>
      <c r="M3" s="1564"/>
      <c r="N3" s="1564"/>
      <c r="O3" s="1564"/>
      <c r="P3" s="1564"/>
      <c r="Q3" s="1564"/>
      <c r="R3" s="1564"/>
      <c r="S3" s="1564"/>
      <c r="T3" s="1564"/>
      <c r="U3" s="1564"/>
      <c r="V3" s="1564"/>
      <c r="W3" s="1564"/>
      <c r="X3" s="1564"/>
      <c r="Y3" s="1564"/>
    </row>
    <row r="4" spans="1:25" ht="13.5" thickBot="1">
      <c r="X4" s="1565" t="s">
        <v>57</v>
      </c>
      <c r="Y4" s="1565"/>
    </row>
    <row r="5" spans="1:25">
      <c r="A5" s="1571" t="s">
        <v>2</v>
      </c>
      <c r="B5" s="1574" t="s">
        <v>3</v>
      </c>
      <c r="C5" s="1575"/>
      <c r="D5" s="1575"/>
      <c r="E5" s="1575"/>
      <c r="F5" s="1575"/>
      <c r="G5" s="1576"/>
      <c r="H5" s="1580" t="s">
        <v>4</v>
      </c>
      <c r="I5" s="1575"/>
      <c r="J5" s="1575"/>
      <c r="K5" s="1575"/>
      <c r="L5" s="1575"/>
      <c r="M5" s="1576"/>
      <c r="N5" s="1580" t="s">
        <v>5</v>
      </c>
      <c r="O5" s="1575"/>
      <c r="P5" s="1575"/>
      <c r="Q5" s="1575"/>
      <c r="R5" s="1575"/>
      <c r="S5" s="1576"/>
      <c r="T5" s="1580" t="s">
        <v>1011</v>
      </c>
      <c r="U5" s="1575"/>
      <c r="V5" s="1575"/>
      <c r="W5" s="1575"/>
      <c r="X5" s="1575"/>
      <c r="Y5" s="1576"/>
    </row>
    <row r="6" spans="1:25" ht="13.5" thickBot="1">
      <c r="A6" s="1572"/>
      <c r="B6" s="1577"/>
      <c r="C6" s="1578"/>
      <c r="D6" s="1578"/>
      <c r="E6" s="1578"/>
      <c r="F6" s="1578"/>
      <c r="G6" s="1579"/>
      <c r="H6" s="1581"/>
      <c r="I6" s="1578"/>
      <c r="J6" s="1578"/>
      <c r="K6" s="1578"/>
      <c r="L6" s="1578"/>
      <c r="M6" s="1579"/>
      <c r="N6" s="1581"/>
      <c r="O6" s="1578"/>
      <c r="P6" s="1578"/>
      <c r="Q6" s="1578"/>
      <c r="R6" s="1578"/>
      <c r="S6" s="1579"/>
      <c r="T6" s="1581"/>
      <c r="U6" s="1578"/>
      <c r="V6" s="1578"/>
      <c r="W6" s="1578"/>
      <c r="X6" s="1578"/>
      <c r="Y6" s="1579"/>
    </row>
    <row r="7" spans="1:25" ht="13.5" thickBot="1">
      <c r="A7" s="1573"/>
      <c r="B7" s="24" t="s">
        <v>58</v>
      </c>
      <c r="C7" s="25" t="s">
        <v>59</v>
      </c>
      <c r="D7" s="25" t="s">
        <v>60</v>
      </c>
      <c r="E7" s="25" t="s">
        <v>61</v>
      </c>
      <c r="F7" s="25" t="s">
        <v>62</v>
      </c>
      <c r="G7" s="26" t="s">
        <v>63</v>
      </c>
      <c r="H7" s="24" t="s">
        <v>58</v>
      </c>
      <c r="I7" s="25" t="s">
        <v>59</v>
      </c>
      <c r="J7" s="25" t="s">
        <v>60</v>
      </c>
      <c r="K7" s="25" t="s">
        <v>61</v>
      </c>
      <c r="L7" s="25" t="s">
        <v>62</v>
      </c>
      <c r="M7" s="26" t="s">
        <v>63</v>
      </c>
      <c r="N7" s="24" t="s">
        <v>58</v>
      </c>
      <c r="O7" s="25" t="s">
        <v>59</v>
      </c>
      <c r="P7" s="25" t="s">
        <v>60</v>
      </c>
      <c r="Q7" s="25" t="s">
        <v>61</v>
      </c>
      <c r="R7" s="25" t="s">
        <v>62</v>
      </c>
      <c r="S7" s="26" t="s">
        <v>63</v>
      </c>
      <c r="T7" s="24" t="s">
        <v>58</v>
      </c>
      <c r="U7" s="25" t="s">
        <v>59</v>
      </c>
      <c r="V7" s="25" t="s">
        <v>60</v>
      </c>
      <c r="W7" s="25" t="s">
        <v>61</v>
      </c>
      <c r="X7" s="25" t="s">
        <v>62</v>
      </c>
      <c r="Y7" s="26" t="s">
        <v>63</v>
      </c>
    </row>
    <row r="8" spans="1:25" ht="25.5">
      <c r="A8" s="6" t="s">
        <v>13</v>
      </c>
      <c r="B8" s="41">
        <v>8.5869999999999997</v>
      </c>
      <c r="C8" s="42">
        <v>2.7589999999999999</v>
      </c>
      <c r="D8" s="42">
        <v>5.1070000000000002</v>
      </c>
      <c r="E8" s="42">
        <v>79.494</v>
      </c>
      <c r="F8" s="42">
        <v>262.87299999999999</v>
      </c>
      <c r="G8" s="43">
        <v>358.82100000000003</v>
      </c>
      <c r="H8" s="41">
        <v>9.6549999999999994</v>
      </c>
      <c r="I8" s="42">
        <v>4.9619999999999997</v>
      </c>
      <c r="J8" s="42">
        <v>7.1920000000000002</v>
      </c>
      <c r="K8" s="42">
        <v>65.400000000000006</v>
      </c>
      <c r="L8" s="42">
        <v>66.805000000000007</v>
      </c>
      <c r="M8" s="43">
        <v>154.01400000000001</v>
      </c>
      <c r="N8" s="41">
        <v>8.3740000000000006</v>
      </c>
      <c r="O8" s="42">
        <v>45.447000000000003</v>
      </c>
      <c r="P8" s="42">
        <v>0.91200000000000003</v>
      </c>
      <c r="Q8" s="42">
        <v>121.709</v>
      </c>
      <c r="R8" s="42">
        <v>112.254</v>
      </c>
      <c r="S8" s="43">
        <v>288.69600000000003</v>
      </c>
      <c r="T8" s="41">
        <v>26.617000000000001</v>
      </c>
      <c r="U8" s="42">
        <v>53.167000000000002</v>
      </c>
      <c r="V8" s="42">
        <v>13.211</v>
      </c>
      <c r="W8" s="42">
        <v>266.60300000000001</v>
      </c>
      <c r="X8" s="42">
        <v>441.93299999999999</v>
      </c>
      <c r="Y8" s="43">
        <v>801.53099999999995</v>
      </c>
    </row>
    <row r="9" spans="1:25">
      <c r="A9" s="10" t="s">
        <v>1008</v>
      </c>
      <c r="B9" s="32">
        <v>1.2769999999999999</v>
      </c>
      <c r="C9" s="33">
        <v>0</v>
      </c>
      <c r="D9" s="33">
        <v>7.5999999999999998E-2</v>
      </c>
      <c r="E9" s="33">
        <v>2.5000000000000001E-2</v>
      </c>
      <c r="F9" s="33">
        <v>23.754999999999999</v>
      </c>
      <c r="G9" s="34">
        <v>25.134</v>
      </c>
      <c r="H9" s="32">
        <v>0.91300000000000003</v>
      </c>
      <c r="I9" s="33">
        <v>0.438</v>
      </c>
      <c r="J9" s="33">
        <v>0</v>
      </c>
      <c r="K9" s="33">
        <v>1E-3</v>
      </c>
      <c r="L9" s="33">
        <v>36.348999999999997</v>
      </c>
      <c r="M9" s="34">
        <v>37.701000000000001</v>
      </c>
      <c r="N9" s="32">
        <v>3.4620000000000002</v>
      </c>
      <c r="O9" s="33">
        <v>10.531000000000001</v>
      </c>
      <c r="P9" s="33">
        <v>2.4239999999999999</v>
      </c>
      <c r="Q9" s="33">
        <v>0</v>
      </c>
      <c r="R9" s="33">
        <v>17.565000000000001</v>
      </c>
      <c r="S9" s="34">
        <v>33.981999999999999</v>
      </c>
      <c r="T9" s="32">
        <v>5.6520000000000001</v>
      </c>
      <c r="U9" s="33">
        <v>10.97</v>
      </c>
      <c r="V9" s="33">
        <v>2.5</v>
      </c>
      <c r="W9" s="33">
        <v>2.5000000000000001E-2</v>
      </c>
      <c r="X9" s="33">
        <v>77.668999999999997</v>
      </c>
      <c r="Y9" s="34">
        <v>96.816000000000003</v>
      </c>
    </row>
    <row r="10" spans="1:25">
      <c r="A10" s="10" t="s">
        <v>1009</v>
      </c>
      <c r="B10" s="32">
        <v>30.896000000000001</v>
      </c>
      <c r="C10" s="33">
        <v>52.935000000000002</v>
      </c>
      <c r="D10" s="33">
        <v>30.657</v>
      </c>
      <c r="E10" s="33">
        <v>36.298999999999999</v>
      </c>
      <c r="F10" s="33">
        <v>936.49400000000003</v>
      </c>
      <c r="G10" s="34">
        <v>1087.2809999999999</v>
      </c>
      <c r="H10" s="32">
        <v>30.965</v>
      </c>
      <c r="I10" s="33">
        <v>32.107999999999997</v>
      </c>
      <c r="J10" s="33">
        <v>41.335000000000001</v>
      </c>
      <c r="K10" s="33">
        <v>11.448</v>
      </c>
      <c r="L10" s="33">
        <v>360.25</v>
      </c>
      <c r="M10" s="34">
        <v>476.10700000000003</v>
      </c>
      <c r="N10" s="32">
        <v>31.76</v>
      </c>
      <c r="O10" s="33">
        <v>80.058000000000007</v>
      </c>
      <c r="P10" s="33">
        <v>84.197000000000003</v>
      </c>
      <c r="Q10" s="33">
        <v>49.006999999999998</v>
      </c>
      <c r="R10" s="33">
        <v>923.83900000000006</v>
      </c>
      <c r="S10" s="34">
        <v>1168.8599999999999</v>
      </c>
      <c r="T10" s="32">
        <v>93.620999999999995</v>
      </c>
      <c r="U10" s="33">
        <v>165.1</v>
      </c>
      <c r="V10" s="33">
        <v>156.18899999999999</v>
      </c>
      <c r="W10" s="33">
        <v>96.753</v>
      </c>
      <c r="X10" s="33">
        <v>2220.5839999999998</v>
      </c>
      <c r="Y10" s="34">
        <v>2732.2469999999998</v>
      </c>
    </row>
    <row r="11" spans="1:25" ht="25.5">
      <c r="A11" s="10" t="s">
        <v>14</v>
      </c>
      <c r="B11" s="32">
        <v>11.802</v>
      </c>
      <c r="C11" s="33">
        <v>23.367000000000001</v>
      </c>
      <c r="D11" s="33">
        <v>8.0009999999999994</v>
      </c>
      <c r="E11" s="33">
        <v>0.57199999999999995</v>
      </c>
      <c r="F11" s="33">
        <v>458.47500000000002</v>
      </c>
      <c r="G11" s="34">
        <v>502.21699999999998</v>
      </c>
      <c r="H11" s="32">
        <v>6.923</v>
      </c>
      <c r="I11" s="33">
        <v>6.5060000000000002</v>
      </c>
      <c r="J11" s="33">
        <v>4.0949999999999998</v>
      </c>
      <c r="K11" s="33">
        <v>45.707000000000001</v>
      </c>
      <c r="L11" s="33">
        <v>94.587999999999994</v>
      </c>
      <c r="M11" s="34">
        <v>157.81899999999999</v>
      </c>
      <c r="N11" s="32">
        <v>12.087999999999999</v>
      </c>
      <c r="O11" s="33">
        <v>36.597999999999999</v>
      </c>
      <c r="P11" s="33">
        <v>96.372</v>
      </c>
      <c r="Q11" s="33">
        <v>0.107</v>
      </c>
      <c r="R11" s="33">
        <v>226.93100000000001</v>
      </c>
      <c r="S11" s="34">
        <v>372.096</v>
      </c>
      <c r="T11" s="32">
        <v>30.812999999999999</v>
      </c>
      <c r="U11" s="33">
        <v>66.471000000000004</v>
      </c>
      <c r="V11" s="33">
        <v>108.468</v>
      </c>
      <c r="W11" s="33">
        <v>46.386000000000003</v>
      </c>
      <c r="X11" s="33">
        <v>779.99400000000003</v>
      </c>
      <c r="Y11" s="34">
        <v>1032.1320000000001</v>
      </c>
    </row>
    <row r="12" spans="1:25" ht="51">
      <c r="A12" s="10" t="s">
        <v>15</v>
      </c>
      <c r="B12" s="32">
        <v>23.675000000000001</v>
      </c>
      <c r="C12" s="33">
        <v>4.8150000000000004</v>
      </c>
      <c r="D12" s="33">
        <v>54.15</v>
      </c>
      <c r="E12" s="33">
        <v>43.323999999999998</v>
      </c>
      <c r="F12" s="33">
        <v>168.273</v>
      </c>
      <c r="G12" s="34">
        <v>294.23700000000002</v>
      </c>
      <c r="H12" s="32">
        <v>6.7629999999999999</v>
      </c>
      <c r="I12" s="33">
        <v>5.5720000000000001</v>
      </c>
      <c r="J12" s="33">
        <v>8.5679999999999996</v>
      </c>
      <c r="K12" s="33">
        <v>3.1539999999999999</v>
      </c>
      <c r="L12" s="33">
        <v>53.24</v>
      </c>
      <c r="M12" s="34">
        <v>77.296000000000006</v>
      </c>
      <c r="N12" s="32">
        <v>8.9309999999999992</v>
      </c>
      <c r="O12" s="33">
        <v>11.186</v>
      </c>
      <c r="P12" s="33">
        <v>82.936999999999998</v>
      </c>
      <c r="Q12" s="33">
        <v>0.28999999999999998</v>
      </c>
      <c r="R12" s="33">
        <v>159.96799999999999</v>
      </c>
      <c r="S12" s="34">
        <v>263.31200000000001</v>
      </c>
      <c r="T12" s="32">
        <v>39.369</v>
      </c>
      <c r="U12" s="33">
        <v>21.573</v>
      </c>
      <c r="V12" s="33">
        <v>145.654</v>
      </c>
      <c r="W12" s="33">
        <v>46.768000000000001</v>
      </c>
      <c r="X12" s="33">
        <v>381.48</v>
      </c>
      <c r="Y12" s="34">
        <v>634.84500000000003</v>
      </c>
    </row>
    <row r="13" spans="1:25" ht="25.5">
      <c r="A13" s="10" t="s">
        <v>16</v>
      </c>
      <c r="B13" s="32">
        <v>29.646999999999998</v>
      </c>
      <c r="C13" s="33">
        <v>17.274999999999999</v>
      </c>
      <c r="D13" s="33">
        <v>11.162000000000001</v>
      </c>
      <c r="E13" s="33">
        <v>35.061999999999998</v>
      </c>
      <c r="F13" s="33">
        <v>443.89100000000002</v>
      </c>
      <c r="G13" s="34">
        <v>537.03700000000003</v>
      </c>
      <c r="H13" s="32">
        <v>13.509</v>
      </c>
      <c r="I13" s="33">
        <v>50.747</v>
      </c>
      <c r="J13" s="33">
        <v>85.316000000000003</v>
      </c>
      <c r="K13" s="33">
        <v>38.222000000000001</v>
      </c>
      <c r="L13" s="33">
        <v>214.02799999999999</v>
      </c>
      <c r="M13" s="34">
        <v>401.822</v>
      </c>
      <c r="N13" s="32">
        <v>32.396000000000001</v>
      </c>
      <c r="O13" s="33">
        <v>58.143999999999998</v>
      </c>
      <c r="P13" s="33">
        <v>13.808999999999999</v>
      </c>
      <c r="Q13" s="33">
        <v>11.568</v>
      </c>
      <c r="R13" s="33">
        <v>201.07599999999999</v>
      </c>
      <c r="S13" s="34">
        <v>316.99400000000003</v>
      </c>
      <c r="T13" s="32">
        <v>75.552000000000007</v>
      </c>
      <c r="U13" s="33">
        <v>126.167</v>
      </c>
      <c r="V13" s="33">
        <v>110.28700000000001</v>
      </c>
      <c r="W13" s="33">
        <v>84.850999999999999</v>
      </c>
      <c r="X13" s="33">
        <v>858.995</v>
      </c>
      <c r="Y13" s="34">
        <v>1255.8530000000001</v>
      </c>
    </row>
    <row r="14" spans="1:25" ht="25.5">
      <c r="A14" s="10" t="s">
        <v>17</v>
      </c>
      <c r="B14" s="32">
        <v>17.273</v>
      </c>
      <c r="C14" s="33">
        <v>57.537999999999997</v>
      </c>
      <c r="D14" s="33">
        <v>29.013000000000002</v>
      </c>
      <c r="E14" s="33">
        <v>83.938999999999993</v>
      </c>
      <c r="F14" s="33">
        <v>314.976</v>
      </c>
      <c r="G14" s="34">
        <v>502.73899999999998</v>
      </c>
      <c r="H14" s="32">
        <v>5.5410000000000004</v>
      </c>
      <c r="I14" s="33">
        <v>23.318000000000001</v>
      </c>
      <c r="J14" s="33">
        <v>3.7919999999999998</v>
      </c>
      <c r="K14" s="33">
        <v>42.048000000000002</v>
      </c>
      <c r="L14" s="33">
        <v>56.451000000000001</v>
      </c>
      <c r="M14" s="34">
        <v>131.15100000000001</v>
      </c>
      <c r="N14" s="32">
        <v>10.095000000000001</v>
      </c>
      <c r="O14" s="33">
        <v>22.835999999999999</v>
      </c>
      <c r="P14" s="33">
        <v>53.365000000000002</v>
      </c>
      <c r="Q14" s="33">
        <v>2.444</v>
      </c>
      <c r="R14" s="33">
        <v>52.646000000000001</v>
      </c>
      <c r="S14" s="34">
        <v>141.386</v>
      </c>
      <c r="T14" s="32">
        <v>32.908999999999999</v>
      </c>
      <c r="U14" s="33">
        <v>103.69199999999999</v>
      </c>
      <c r="V14" s="33">
        <v>86.17</v>
      </c>
      <c r="W14" s="33">
        <v>128.43100000000001</v>
      </c>
      <c r="X14" s="33">
        <v>424.07299999999998</v>
      </c>
      <c r="Y14" s="34">
        <v>775.27499999999998</v>
      </c>
    </row>
    <row r="15" spans="1:25" ht="38.25">
      <c r="A15" s="10" t="s">
        <v>18</v>
      </c>
      <c r="B15" s="32">
        <v>30.172000000000001</v>
      </c>
      <c r="C15" s="33">
        <v>6.0000000000000001E-3</v>
      </c>
      <c r="D15" s="33">
        <v>8.0000000000000002E-3</v>
      </c>
      <c r="E15" s="33">
        <v>5.0000000000000001E-3</v>
      </c>
      <c r="F15" s="33">
        <v>1.046</v>
      </c>
      <c r="G15" s="34">
        <v>31.236999999999998</v>
      </c>
      <c r="H15" s="32">
        <v>19.626999999999999</v>
      </c>
      <c r="I15" s="33">
        <v>0</v>
      </c>
      <c r="J15" s="33">
        <v>0</v>
      </c>
      <c r="K15" s="33">
        <v>0</v>
      </c>
      <c r="L15" s="33">
        <v>0</v>
      </c>
      <c r="M15" s="34">
        <v>19.626999999999999</v>
      </c>
      <c r="N15" s="32">
        <v>8.5239999999999991</v>
      </c>
      <c r="O15" s="33">
        <v>0.55800000000000005</v>
      </c>
      <c r="P15" s="33">
        <v>0</v>
      </c>
      <c r="Q15" s="33">
        <v>0</v>
      </c>
      <c r="R15" s="33">
        <v>0</v>
      </c>
      <c r="S15" s="34">
        <v>9.0820000000000007</v>
      </c>
      <c r="T15" s="32">
        <v>58.322000000000003</v>
      </c>
      <c r="U15" s="33">
        <v>0.56399999999999995</v>
      </c>
      <c r="V15" s="33">
        <v>8.0000000000000002E-3</v>
      </c>
      <c r="W15" s="33">
        <v>5.0000000000000001E-3</v>
      </c>
      <c r="X15" s="33">
        <v>1.046</v>
      </c>
      <c r="Y15" s="34">
        <v>59.945</v>
      </c>
    </row>
    <row r="16" spans="1:25" ht="51">
      <c r="A16" s="10" t="s">
        <v>19</v>
      </c>
      <c r="B16" s="32">
        <v>0.84299999999999997</v>
      </c>
      <c r="C16" s="33">
        <v>0.20699999999999999</v>
      </c>
      <c r="D16" s="33">
        <v>0.13300000000000001</v>
      </c>
      <c r="E16" s="33">
        <v>0.22900000000000001</v>
      </c>
      <c r="F16" s="33">
        <v>8.7629999999999999</v>
      </c>
      <c r="G16" s="34">
        <v>10.175000000000001</v>
      </c>
      <c r="H16" s="32">
        <v>0.311</v>
      </c>
      <c r="I16" s="33">
        <v>0</v>
      </c>
      <c r="J16" s="33">
        <v>0</v>
      </c>
      <c r="K16" s="33">
        <v>7.7910000000000004</v>
      </c>
      <c r="L16" s="33">
        <v>5.1589999999999998</v>
      </c>
      <c r="M16" s="34">
        <v>13.260999999999999</v>
      </c>
      <c r="N16" s="32">
        <v>0.82599999999999996</v>
      </c>
      <c r="O16" s="33">
        <v>5.5E-2</v>
      </c>
      <c r="P16" s="33">
        <v>6.0999999999999999E-2</v>
      </c>
      <c r="Q16" s="33">
        <v>0</v>
      </c>
      <c r="R16" s="33">
        <v>0.17899999999999999</v>
      </c>
      <c r="S16" s="34">
        <v>1.121</v>
      </c>
      <c r="T16" s="32">
        <v>1.98</v>
      </c>
      <c r="U16" s="33">
        <v>0.26200000000000001</v>
      </c>
      <c r="V16" s="33">
        <v>0.19400000000000001</v>
      </c>
      <c r="W16" s="33">
        <v>8.02</v>
      </c>
      <c r="X16" s="33">
        <v>14.101000000000001</v>
      </c>
      <c r="Y16" s="34">
        <v>24.556999999999999</v>
      </c>
    </row>
    <row r="17" spans="1:25">
      <c r="A17" s="10" t="s">
        <v>20</v>
      </c>
      <c r="B17" s="32">
        <v>64.7</v>
      </c>
      <c r="C17" s="33">
        <v>40.911000000000001</v>
      </c>
      <c r="D17" s="33">
        <v>121.545</v>
      </c>
      <c r="E17" s="33">
        <v>14.305999999999999</v>
      </c>
      <c r="F17" s="33">
        <v>228.44</v>
      </c>
      <c r="G17" s="34">
        <v>469.90100000000001</v>
      </c>
      <c r="H17" s="32">
        <v>25.178000000000001</v>
      </c>
      <c r="I17" s="33">
        <v>34.74</v>
      </c>
      <c r="J17" s="33">
        <v>113.66200000000001</v>
      </c>
      <c r="K17" s="33">
        <v>60.098999999999997</v>
      </c>
      <c r="L17" s="33">
        <v>341.63900000000001</v>
      </c>
      <c r="M17" s="34">
        <v>575.31700000000001</v>
      </c>
      <c r="N17" s="32">
        <v>30.510999999999999</v>
      </c>
      <c r="O17" s="33">
        <v>68.843999999999994</v>
      </c>
      <c r="P17" s="33">
        <v>31.61</v>
      </c>
      <c r="Q17" s="33">
        <v>26.971</v>
      </c>
      <c r="R17" s="33">
        <v>151.511</v>
      </c>
      <c r="S17" s="34">
        <v>309.44799999999998</v>
      </c>
      <c r="T17" s="32">
        <v>120.389</v>
      </c>
      <c r="U17" s="33">
        <v>144.495</v>
      </c>
      <c r="V17" s="33">
        <v>266.81700000000001</v>
      </c>
      <c r="W17" s="33">
        <v>101.376</v>
      </c>
      <c r="X17" s="33">
        <v>721.59</v>
      </c>
      <c r="Y17" s="34">
        <v>1354.6659999999999</v>
      </c>
    </row>
    <row r="18" spans="1:25" ht="38.25">
      <c r="A18" s="10" t="s">
        <v>21</v>
      </c>
      <c r="B18" s="32">
        <v>204.905</v>
      </c>
      <c r="C18" s="33">
        <v>236.95400000000001</v>
      </c>
      <c r="D18" s="33">
        <v>105.979</v>
      </c>
      <c r="E18" s="33">
        <v>75.671999999999997</v>
      </c>
      <c r="F18" s="33">
        <v>1067.5820000000001</v>
      </c>
      <c r="G18" s="34">
        <v>1691.0930000000001</v>
      </c>
      <c r="H18" s="32">
        <v>98.355999999999995</v>
      </c>
      <c r="I18" s="33">
        <v>166.6</v>
      </c>
      <c r="J18" s="33">
        <v>132.73400000000001</v>
      </c>
      <c r="K18" s="33">
        <v>63.198</v>
      </c>
      <c r="L18" s="33">
        <v>668.45100000000002</v>
      </c>
      <c r="M18" s="34">
        <v>1129.3399999999999</v>
      </c>
      <c r="N18" s="32">
        <v>124.066</v>
      </c>
      <c r="O18" s="33">
        <v>237.62</v>
      </c>
      <c r="P18" s="33">
        <v>216.08</v>
      </c>
      <c r="Q18" s="33">
        <v>129.46</v>
      </c>
      <c r="R18" s="33">
        <v>468.44099999999997</v>
      </c>
      <c r="S18" s="34">
        <v>1175.6669999999999</v>
      </c>
      <c r="T18" s="32">
        <v>427.32799999999997</v>
      </c>
      <c r="U18" s="33">
        <v>641.17399999999998</v>
      </c>
      <c r="V18" s="33">
        <v>454.79300000000001</v>
      </c>
      <c r="W18" s="33">
        <v>268.33100000000002</v>
      </c>
      <c r="X18" s="33">
        <v>2204.4740000000002</v>
      </c>
      <c r="Y18" s="34">
        <v>3996.0990000000002</v>
      </c>
    </row>
    <row r="19" spans="1:25">
      <c r="A19" s="10" t="s">
        <v>22</v>
      </c>
      <c r="B19" s="32">
        <v>33.49</v>
      </c>
      <c r="C19" s="33">
        <v>10.365</v>
      </c>
      <c r="D19" s="33">
        <v>43.783000000000001</v>
      </c>
      <c r="E19" s="33">
        <v>38.628999999999998</v>
      </c>
      <c r="F19" s="33">
        <v>159.42599999999999</v>
      </c>
      <c r="G19" s="34">
        <v>285.69299999999998</v>
      </c>
      <c r="H19" s="32">
        <v>13.714</v>
      </c>
      <c r="I19" s="33">
        <v>17.414000000000001</v>
      </c>
      <c r="J19" s="33">
        <v>12.726000000000001</v>
      </c>
      <c r="K19" s="33">
        <v>24.914999999999999</v>
      </c>
      <c r="L19" s="33">
        <v>94.665999999999997</v>
      </c>
      <c r="M19" s="34">
        <v>163.435</v>
      </c>
      <c r="N19" s="32">
        <v>11.204000000000001</v>
      </c>
      <c r="O19" s="33">
        <v>57.406999999999996</v>
      </c>
      <c r="P19" s="33">
        <v>43.77</v>
      </c>
      <c r="Q19" s="33">
        <v>18.027000000000001</v>
      </c>
      <c r="R19" s="33">
        <v>98.572000000000003</v>
      </c>
      <c r="S19" s="34">
        <v>228.98099999999999</v>
      </c>
      <c r="T19" s="32">
        <v>58.408000000000001</v>
      </c>
      <c r="U19" s="33">
        <v>85.186000000000007</v>
      </c>
      <c r="V19" s="33">
        <v>100.28</v>
      </c>
      <c r="W19" s="33">
        <v>81.569999999999993</v>
      </c>
      <c r="X19" s="33">
        <v>352.66500000000002</v>
      </c>
      <c r="Y19" s="34">
        <v>678.10900000000004</v>
      </c>
    </row>
    <row r="20" spans="1:25" ht="25.5">
      <c r="A20" s="10" t="s">
        <v>23</v>
      </c>
      <c r="B20" s="32">
        <v>4.1849999999999996</v>
      </c>
      <c r="C20" s="33">
        <v>8.85</v>
      </c>
      <c r="D20" s="33">
        <v>39.878</v>
      </c>
      <c r="E20" s="33">
        <v>3.9660000000000002</v>
      </c>
      <c r="F20" s="33">
        <v>388.95100000000002</v>
      </c>
      <c r="G20" s="34">
        <v>445.82900000000001</v>
      </c>
      <c r="H20" s="32">
        <v>6.0330000000000004</v>
      </c>
      <c r="I20" s="33">
        <v>15.414</v>
      </c>
      <c r="J20" s="33">
        <v>11.236000000000001</v>
      </c>
      <c r="K20" s="33">
        <v>3.3650000000000002</v>
      </c>
      <c r="L20" s="33">
        <v>34.488999999999997</v>
      </c>
      <c r="M20" s="34">
        <v>70.537000000000006</v>
      </c>
      <c r="N20" s="32">
        <v>12.675000000000001</v>
      </c>
      <c r="O20" s="33">
        <v>3.7770000000000001</v>
      </c>
      <c r="P20" s="33">
        <v>14.156000000000001</v>
      </c>
      <c r="Q20" s="33">
        <v>0.223</v>
      </c>
      <c r="R20" s="33">
        <v>323.387</v>
      </c>
      <c r="S20" s="34">
        <v>354.21899999999999</v>
      </c>
      <c r="T20" s="32">
        <v>22.893000000000001</v>
      </c>
      <c r="U20" s="33">
        <v>28.041</v>
      </c>
      <c r="V20" s="33">
        <v>65.269000000000005</v>
      </c>
      <c r="W20" s="33">
        <v>7.5549999999999997</v>
      </c>
      <c r="X20" s="33">
        <v>746.827</v>
      </c>
      <c r="Y20" s="34">
        <v>870.58600000000001</v>
      </c>
    </row>
    <row r="21" spans="1:25">
      <c r="A21" s="10" t="s">
        <v>24</v>
      </c>
      <c r="B21" s="32">
        <v>8.0869999999999997</v>
      </c>
      <c r="C21" s="33">
        <v>7.4390000000000001</v>
      </c>
      <c r="D21" s="33">
        <v>28.956</v>
      </c>
      <c r="E21" s="33">
        <v>1.504</v>
      </c>
      <c r="F21" s="33">
        <v>17.193000000000001</v>
      </c>
      <c r="G21" s="34">
        <v>63.18</v>
      </c>
      <c r="H21" s="32">
        <v>8.84</v>
      </c>
      <c r="I21" s="33">
        <v>1.911</v>
      </c>
      <c r="J21" s="33">
        <v>12.666</v>
      </c>
      <c r="K21" s="33">
        <v>0.11899999999999999</v>
      </c>
      <c r="L21" s="33">
        <v>3.395</v>
      </c>
      <c r="M21" s="34">
        <v>26.931000000000001</v>
      </c>
      <c r="N21" s="32">
        <v>6.9640000000000004</v>
      </c>
      <c r="O21" s="33">
        <v>9.2059999999999995</v>
      </c>
      <c r="P21" s="33">
        <v>0.92100000000000004</v>
      </c>
      <c r="Q21" s="33">
        <v>7.4999999999999997E-2</v>
      </c>
      <c r="R21" s="33">
        <v>16.678999999999998</v>
      </c>
      <c r="S21" s="34">
        <v>33.844999999999999</v>
      </c>
      <c r="T21" s="32">
        <v>23.890999999999998</v>
      </c>
      <c r="U21" s="33">
        <v>18.556000000000001</v>
      </c>
      <c r="V21" s="33">
        <v>42.542999999999999</v>
      </c>
      <c r="W21" s="33">
        <v>1.698</v>
      </c>
      <c r="X21" s="33">
        <v>37.267000000000003</v>
      </c>
      <c r="Y21" s="34">
        <v>123.956</v>
      </c>
    </row>
    <row r="22" spans="1:25" ht="25.5">
      <c r="A22" s="10" t="s">
        <v>25</v>
      </c>
      <c r="B22" s="32">
        <v>8.6530000000000005</v>
      </c>
      <c r="C22" s="33">
        <v>4.0910000000000002</v>
      </c>
      <c r="D22" s="33">
        <v>0.76700000000000002</v>
      </c>
      <c r="E22" s="33">
        <v>3.3660000000000001</v>
      </c>
      <c r="F22" s="33">
        <v>31.138999999999999</v>
      </c>
      <c r="G22" s="34">
        <v>48.015000000000001</v>
      </c>
      <c r="H22" s="32">
        <v>2.577</v>
      </c>
      <c r="I22" s="33">
        <v>0.33900000000000002</v>
      </c>
      <c r="J22" s="33">
        <v>38.749000000000002</v>
      </c>
      <c r="K22" s="33">
        <v>1E-3</v>
      </c>
      <c r="L22" s="33">
        <v>67.495999999999995</v>
      </c>
      <c r="M22" s="34">
        <v>109.161</v>
      </c>
      <c r="N22" s="32">
        <v>47.448999999999998</v>
      </c>
      <c r="O22" s="33">
        <v>2.95</v>
      </c>
      <c r="P22" s="33">
        <v>142.792</v>
      </c>
      <c r="Q22" s="33">
        <v>5.8999999999999997E-2</v>
      </c>
      <c r="R22" s="33">
        <v>148.36199999999999</v>
      </c>
      <c r="S22" s="34">
        <v>341.61399999999998</v>
      </c>
      <c r="T22" s="32">
        <v>58.679000000000002</v>
      </c>
      <c r="U22" s="33">
        <v>7.3810000000000002</v>
      </c>
      <c r="V22" s="33">
        <v>182.309</v>
      </c>
      <c r="W22" s="33">
        <v>3.4249999999999998</v>
      </c>
      <c r="X22" s="33">
        <v>246.99700000000001</v>
      </c>
      <c r="Y22" s="34">
        <v>498.79</v>
      </c>
    </row>
    <row r="23" spans="1:25" ht="25.5">
      <c r="A23" s="10" t="s">
        <v>26</v>
      </c>
      <c r="B23" s="32">
        <v>4.6440000000000001</v>
      </c>
      <c r="C23" s="33">
        <v>128.76300000000001</v>
      </c>
      <c r="D23" s="33">
        <v>40.640999999999998</v>
      </c>
      <c r="E23" s="33">
        <v>5.6289999999999996</v>
      </c>
      <c r="F23" s="33">
        <v>399.173</v>
      </c>
      <c r="G23" s="34">
        <v>578.85</v>
      </c>
      <c r="H23" s="32">
        <v>12.166</v>
      </c>
      <c r="I23" s="33">
        <v>116.791</v>
      </c>
      <c r="J23" s="33">
        <v>32.232999999999997</v>
      </c>
      <c r="K23" s="33">
        <v>0.57099999999999995</v>
      </c>
      <c r="L23" s="33">
        <v>15.743</v>
      </c>
      <c r="M23" s="34">
        <v>177.50299999999999</v>
      </c>
      <c r="N23" s="32">
        <v>11.83</v>
      </c>
      <c r="O23" s="33">
        <v>30.681000000000001</v>
      </c>
      <c r="P23" s="33">
        <v>49.283000000000001</v>
      </c>
      <c r="Q23" s="33">
        <v>0</v>
      </c>
      <c r="R23" s="33">
        <v>1.6E-2</v>
      </c>
      <c r="S23" s="34">
        <v>91.81</v>
      </c>
      <c r="T23" s="32">
        <v>28.64</v>
      </c>
      <c r="U23" s="33">
        <v>276.23500000000001</v>
      </c>
      <c r="V23" s="33">
        <v>122.15600000000001</v>
      </c>
      <c r="W23" s="33">
        <v>6.2</v>
      </c>
      <c r="X23" s="33">
        <v>414.93200000000002</v>
      </c>
      <c r="Y23" s="34">
        <v>848.16300000000001</v>
      </c>
    </row>
    <row r="24" spans="1:25" ht="25.5">
      <c r="A24" s="10" t="s">
        <v>27</v>
      </c>
      <c r="B24" s="32">
        <v>8.1010000000000009</v>
      </c>
      <c r="C24" s="33">
        <v>10.234999999999999</v>
      </c>
      <c r="D24" s="33">
        <v>80.298000000000002</v>
      </c>
      <c r="E24" s="33">
        <v>5.88</v>
      </c>
      <c r="F24" s="33">
        <v>39.968000000000004</v>
      </c>
      <c r="G24" s="34">
        <v>144.48099999999999</v>
      </c>
      <c r="H24" s="32">
        <v>5.1189999999999998</v>
      </c>
      <c r="I24" s="33">
        <v>1.514</v>
      </c>
      <c r="J24" s="33">
        <v>20.183</v>
      </c>
      <c r="K24" s="33">
        <v>4.5129999999999999</v>
      </c>
      <c r="L24" s="33">
        <v>32.113</v>
      </c>
      <c r="M24" s="34">
        <v>63.442</v>
      </c>
      <c r="N24" s="32">
        <v>4.2460000000000004</v>
      </c>
      <c r="O24" s="33">
        <v>20.834</v>
      </c>
      <c r="P24" s="33">
        <v>48.64</v>
      </c>
      <c r="Q24" s="33">
        <v>3.7589999999999999</v>
      </c>
      <c r="R24" s="33">
        <v>28.9</v>
      </c>
      <c r="S24" s="34">
        <v>106.379</v>
      </c>
      <c r="T24" s="32">
        <v>17.466000000000001</v>
      </c>
      <c r="U24" s="33">
        <v>32.582999999999998</v>
      </c>
      <c r="V24" s="33">
        <v>149.12</v>
      </c>
      <c r="W24" s="33">
        <v>14.151999999999999</v>
      </c>
      <c r="X24" s="33">
        <v>100.98</v>
      </c>
      <c r="Y24" s="34">
        <v>314.30200000000002</v>
      </c>
    </row>
    <row r="25" spans="1:25" ht="25.5">
      <c r="A25" s="10" t="s">
        <v>28</v>
      </c>
      <c r="B25" s="32">
        <v>8.5289999999999999</v>
      </c>
      <c r="C25" s="33">
        <v>22.373999999999999</v>
      </c>
      <c r="D25" s="33">
        <v>0.69599999999999995</v>
      </c>
      <c r="E25" s="33">
        <v>2.7090000000000001</v>
      </c>
      <c r="F25" s="33">
        <v>104.304</v>
      </c>
      <c r="G25" s="34">
        <v>138.61199999999999</v>
      </c>
      <c r="H25" s="32">
        <v>2.702</v>
      </c>
      <c r="I25" s="33">
        <v>4.5449999999999999</v>
      </c>
      <c r="J25" s="33">
        <v>41.603999999999999</v>
      </c>
      <c r="K25" s="33">
        <v>0.249</v>
      </c>
      <c r="L25" s="33">
        <v>18.494</v>
      </c>
      <c r="M25" s="34">
        <v>67.593000000000004</v>
      </c>
      <c r="N25" s="32">
        <v>4.8079999999999998</v>
      </c>
      <c r="O25" s="33">
        <v>7.3609999999999998</v>
      </c>
      <c r="P25" s="33">
        <v>26.481000000000002</v>
      </c>
      <c r="Q25" s="33">
        <v>6.6449999999999996</v>
      </c>
      <c r="R25" s="33">
        <v>25.905999999999999</v>
      </c>
      <c r="S25" s="34">
        <v>71.2</v>
      </c>
      <c r="T25" s="32">
        <v>16.039000000000001</v>
      </c>
      <c r="U25" s="33">
        <v>34.279000000000003</v>
      </c>
      <c r="V25" s="33">
        <v>68.781000000000006</v>
      </c>
      <c r="W25" s="33">
        <v>9.6020000000000003</v>
      </c>
      <c r="X25" s="33">
        <v>148.70400000000001</v>
      </c>
      <c r="Y25" s="34">
        <v>277.40600000000001</v>
      </c>
    </row>
    <row r="26" spans="1:25" ht="38.25">
      <c r="A26" s="10" t="s">
        <v>29</v>
      </c>
      <c r="B26" s="32">
        <v>1.3859999999999999</v>
      </c>
      <c r="C26" s="33">
        <v>0.187</v>
      </c>
      <c r="D26" s="33">
        <v>1.2E-2</v>
      </c>
      <c r="E26" s="33">
        <v>1.2E-2</v>
      </c>
      <c r="F26" s="33">
        <v>15.718</v>
      </c>
      <c r="G26" s="34">
        <v>17.315000000000001</v>
      </c>
      <c r="H26" s="32">
        <v>1.7999999999999999E-2</v>
      </c>
      <c r="I26" s="33">
        <v>0.10100000000000001</v>
      </c>
      <c r="J26" s="33">
        <v>0</v>
      </c>
      <c r="K26" s="33">
        <v>0</v>
      </c>
      <c r="L26" s="33">
        <v>4.0000000000000001E-3</v>
      </c>
      <c r="M26" s="34">
        <v>0.123</v>
      </c>
      <c r="N26" s="32">
        <v>0.40600000000000003</v>
      </c>
      <c r="O26" s="33">
        <v>0</v>
      </c>
      <c r="P26" s="33">
        <v>0</v>
      </c>
      <c r="Q26" s="33">
        <v>0</v>
      </c>
      <c r="R26" s="33">
        <v>0.19500000000000001</v>
      </c>
      <c r="S26" s="34">
        <v>0.60099999999999998</v>
      </c>
      <c r="T26" s="32">
        <v>1.81</v>
      </c>
      <c r="U26" s="33">
        <v>0.28899999999999998</v>
      </c>
      <c r="V26" s="33">
        <v>1.2E-2</v>
      </c>
      <c r="W26" s="33">
        <v>1.2E-2</v>
      </c>
      <c r="X26" s="33">
        <v>15.917</v>
      </c>
      <c r="Y26" s="34">
        <v>18.039000000000001</v>
      </c>
    </row>
    <row r="27" spans="1:25">
      <c r="A27" s="10" t="s">
        <v>30</v>
      </c>
      <c r="B27" s="32">
        <v>6.0730000000000004</v>
      </c>
      <c r="C27" s="33">
        <v>13.894</v>
      </c>
      <c r="D27" s="33">
        <v>1.042</v>
      </c>
      <c r="E27" s="33">
        <v>0.17100000000000001</v>
      </c>
      <c r="F27" s="33">
        <v>2.3620000000000001</v>
      </c>
      <c r="G27" s="34">
        <v>23.541</v>
      </c>
      <c r="H27" s="32">
        <v>4.1029999999999998</v>
      </c>
      <c r="I27" s="33">
        <v>0.25</v>
      </c>
      <c r="J27" s="33">
        <v>0</v>
      </c>
      <c r="K27" s="33">
        <v>1.0309999999999999</v>
      </c>
      <c r="L27" s="33">
        <v>0.747</v>
      </c>
      <c r="M27" s="34">
        <v>6.1310000000000002</v>
      </c>
      <c r="N27" s="32">
        <v>0.61099999999999999</v>
      </c>
      <c r="O27" s="33">
        <v>6.03</v>
      </c>
      <c r="P27" s="33">
        <v>0</v>
      </c>
      <c r="Q27" s="33">
        <v>0</v>
      </c>
      <c r="R27" s="33">
        <v>6.5000000000000002E-2</v>
      </c>
      <c r="S27" s="34">
        <v>6.7050000000000001</v>
      </c>
      <c r="T27" s="32">
        <v>10.787000000000001</v>
      </c>
      <c r="U27" s="33">
        <v>20.173999999999999</v>
      </c>
      <c r="V27" s="33">
        <v>1.042</v>
      </c>
      <c r="W27" s="33">
        <v>1.202</v>
      </c>
      <c r="X27" s="33">
        <v>3.173</v>
      </c>
      <c r="Y27" s="34">
        <v>36.378</v>
      </c>
    </row>
    <row r="28" spans="1:25" ht="25.5">
      <c r="A28" s="10" t="s">
        <v>31</v>
      </c>
      <c r="B28" s="32">
        <v>3.0129999999999999</v>
      </c>
      <c r="C28" s="33">
        <v>0.42299999999999999</v>
      </c>
      <c r="D28" s="33">
        <v>0.18099999999999999</v>
      </c>
      <c r="E28" s="33">
        <v>0.29499999999999998</v>
      </c>
      <c r="F28" s="33">
        <v>0.95299999999999996</v>
      </c>
      <c r="G28" s="34">
        <v>4.8650000000000002</v>
      </c>
      <c r="H28" s="32">
        <v>1.39</v>
      </c>
      <c r="I28" s="33">
        <v>0.82199999999999995</v>
      </c>
      <c r="J28" s="33">
        <v>1.1419999999999999</v>
      </c>
      <c r="K28" s="33">
        <v>4.38</v>
      </c>
      <c r="L28" s="33">
        <v>3.0459999999999998</v>
      </c>
      <c r="M28" s="34">
        <v>10.78</v>
      </c>
      <c r="N28" s="32">
        <v>4.5789999999999997</v>
      </c>
      <c r="O28" s="33">
        <v>8.6999999999999994E-2</v>
      </c>
      <c r="P28" s="33">
        <v>0</v>
      </c>
      <c r="Q28" s="33">
        <v>0</v>
      </c>
      <c r="R28" s="33">
        <v>0.24199999999999999</v>
      </c>
      <c r="S28" s="34">
        <v>4.9080000000000004</v>
      </c>
      <c r="T28" s="32">
        <v>8.9830000000000005</v>
      </c>
      <c r="U28" s="33">
        <v>1.3320000000000001</v>
      </c>
      <c r="V28" s="33">
        <v>1.323</v>
      </c>
      <c r="W28" s="33">
        <v>4.6749999999999998</v>
      </c>
      <c r="X28" s="33">
        <v>4.2409999999999997</v>
      </c>
      <c r="Y28" s="34">
        <v>20.553000000000001</v>
      </c>
    </row>
    <row r="29" spans="1:25">
      <c r="A29" s="10" t="s">
        <v>32</v>
      </c>
      <c r="B29" s="32">
        <v>1.319</v>
      </c>
      <c r="C29" s="33">
        <v>9.7230000000000008</v>
      </c>
      <c r="D29" s="33">
        <v>6.9000000000000006E-2</v>
      </c>
      <c r="E29" s="33">
        <v>8.7999999999999995E-2</v>
      </c>
      <c r="F29" s="33">
        <v>51.981999999999999</v>
      </c>
      <c r="G29" s="34">
        <v>63.180999999999997</v>
      </c>
      <c r="H29" s="32">
        <v>3.1480000000000001</v>
      </c>
      <c r="I29" s="33">
        <v>2.351</v>
      </c>
      <c r="J29" s="33">
        <v>0.39800000000000002</v>
      </c>
      <c r="K29" s="33">
        <v>2E-3</v>
      </c>
      <c r="L29" s="33">
        <v>0</v>
      </c>
      <c r="M29" s="34">
        <v>5.8979999999999997</v>
      </c>
      <c r="N29" s="32">
        <v>9.2710000000000008</v>
      </c>
      <c r="O29" s="33">
        <v>16.997</v>
      </c>
      <c r="P29" s="33">
        <v>4.3499999999999996</v>
      </c>
      <c r="Q29" s="33">
        <v>0</v>
      </c>
      <c r="R29" s="33">
        <v>1.956</v>
      </c>
      <c r="S29" s="34">
        <v>32.575000000000003</v>
      </c>
      <c r="T29" s="32">
        <v>13.738</v>
      </c>
      <c r="U29" s="33">
        <v>29.071000000000002</v>
      </c>
      <c r="V29" s="33">
        <v>4.8170000000000002</v>
      </c>
      <c r="W29" s="33">
        <v>8.8999999999999996E-2</v>
      </c>
      <c r="X29" s="33">
        <v>53.938000000000002</v>
      </c>
      <c r="Y29" s="34">
        <v>101.654</v>
      </c>
    </row>
    <row r="30" spans="1:25">
      <c r="A30" s="10" t="s">
        <v>33</v>
      </c>
      <c r="B30" s="32">
        <v>1.3839999999999999</v>
      </c>
      <c r="C30" s="33">
        <v>0.875</v>
      </c>
      <c r="D30" s="33">
        <v>0.36899999999999999</v>
      </c>
      <c r="E30" s="33">
        <v>0.255</v>
      </c>
      <c r="F30" s="33">
        <v>12.609</v>
      </c>
      <c r="G30" s="34">
        <v>15.492000000000001</v>
      </c>
      <c r="H30" s="32">
        <v>3.07</v>
      </c>
      <c r="I30" s="33">
        <v>1.1359999999999999</v>
      </c>
      <c r="J30" s="33">
        <v>4.2999999999999997E-2</v>
      </c>
      <c r="K30" s="33">
        <v>3.597</v>
      </c>
      <c r="L30" s="33">
        <v>3.73</v>
      </c>
      <c r="M30" s="34">
        <v>11.577999999999999</v>
      </c>
      <c r="N30" s="32">
        <v>0.94199999999999995</v>
      </c>
      <c r="O30" s="33">
        <v>0.26200000000000001</v>
      </c>
      <c r="P30" s="33">
        <v>15.781000000000001</v>
      </c>
      <c r="Q30" s="33">
        <v>0.28299999999999997</v>
      </c>
      <c r="R30" s="33">
        <v>7.7050000000000001</v>
      </c>
      <c r="S30" s="34">
        <v>24.972999999999999</v>
      </c>
      <c r="T30" s="32">
        <v>5.3959999999999999</v>
      </c>
      <c r="U30" s="33">
        <v>2.2730000000000001</v>
      </c>
      <c r="V30" s="33">
        <v>16.193999999999999</v>
      </c>
      <c r="W30" s="33">
        <v>4.1349999999999998</v>
      </c>
      <c r="X30" s="33">
        <v>24.045000000000002</v>
      </c>
      <c r="Y30" s="34">
        <v>52.042999999999999</v>
      </c>
    </row>
    <row r="31" spans="1:25" ht="25.5">
      <c r="A31" s="10" t="s">
        <v>34</v>
      </c>
      <c r="B31" s="32">
        <v>1.0999999999999999E-2</v>
      </c>
      <c r="C31" s="33">
        <v>0</v>
      </c>
      <c r="D31" s="33">
        <v>0</v>
      </c>
      <c r="E31" s="33">
        <v>5.0000000000000001E-3</v>
      </c>
      <c r="F31" s="33">
        <v>8.4000000000000005E-2</v>
      </c>
      <c r="G31" s="34">
        <v>0.1</v>
      </c>
      <c r="H31" s="32">
        <v>0</v>
      </c>
      <c r="I31" s="33">
        <v>0</v>
      </c>
      <c r="J31" s="33">
        <v>0</v>
      </c>
      <c r="K31" s="33">
        <v>0</v>
      </c>
      <c r="L31" s="33">
        <v>0</v>
      </c>
      <c r="M31" s="34">
        <v>0</v>
      </c>
      <c r="N31" s="32">
        <v>0.19</v>
      </c>
      <c r="O31" s="33">
        <v>0</v>
      </c>
      <c r="P31" s="33">
        <v>0</v>
      </c>
      <c r="Q31" s="33">
        <v>0</v>
      </c>
      <c r="R31" s="33">
        <v>0</v>
      </c>
      <c r="S31" s="34">
        <v>0.19</v>
      </c>
      <c r="T31" s="32">
        <v>0.20100000000000001</v>
      </c>
      <c r="U31" s="33">
        <v>0</v>
      </c>
      <c r="V31" s="33">
        <v>0</v>
      </c>
      <c r="W31" s="33">
        <v>5.0000000000000001E-3</v>
      </c>
      <c r="X31" s="33">
        <v>8.4000000000000005E-2</v>
      </c>
      <c r="Y31" s="34">
        <v>0.28999999999999998</v>
      </c>
    </row>
    <row r="32" spans="1:25" ht="26.25" thickBot="1">
      <c r="A32" s="14" t="s">
        <v>35</v>
      </c>
      <c r="B32" s="44">
        <v>2E-3</v>
      </c>
      <c r="C32" s="45">
        <v>3.3000000000000002E-2</v>
      </c>
      <c r="D32" s="45">
        <v>4.0410000000000004</v>
      </c>
      <c r="E32" s="45">
        <v>1E-3</v>
      </c>
      <c r="F32" s="45">
        <v>3.4000000000000002E-2</v>
      </c>
      <c r="G32" s="46">
        <v>4.1100000000000003</v>
      </c>
      <c r="H32" s="44">
        <v>2.5999999999999999E-2</v>
      </c>
      <c r="I32" s="45">
        <v>0.88300000000000001</v>
      </c>
      <c r="J32" s="45">
        <v>0.89300000000000002</v>
      </c>
      <c r="K32" s="45">
        <v>3.4000000000000002E-2</v>
      </c>
      <c r="L32" s="45">
        <v>0</v>
      </c>
      <c r="M32" s="46">
        <v>1.8360000000000001</v>
      </c>
      <c r="N32" s="44">
        <v>0</v>
      </c>
      <c r="O32" s="45">
        <v>0</v>
      </c>
      <c r="P32" s="45">
        <v>0</v>
      </c>
      <c r="Q32" s="45">
        <v>0</v>
      </c>
      <c r="R32" s="45">
        <v>37.74</v>
      </c>
      <c r="S32" s="46">
        <v>37.74</v>
      </c>
      <c r="T32" s="44">
        <v>2.7E-2</v>
      </c>
      <c r="U32" s="45">
        <v>0.91500000000000004</v>
      </c>
      <c r="V32" s="45">
        <v>4.9340000000000002</v>
      </c>
      <c r="W32" s="45">
        <v>3.5000000000000003E-2</v>
      </c>
      <c r="X32" s="45">
        <v>37.774000000000001</v>
      </c>
      <c r="Y32" s="46">
        <v>43.686</v>
      </c>
    </row>
    <row r="33" spans="1:25" ht="25.5">
      <c r="A33" s="27" t="s">
        <v>36</v>
      </c>
      <c r="B33" s="28">
        <v>19.489999999999998</v>
      </c>
      <c r="C33" s="29">
        <v>2.258</v>
      </c>
      <c r="D33" s="29">
        <v>4.327</v>
      </c>
      <c r="E33" s="29">
        <v>10.589</v>
      </c>
      <c r="F33" s="29">
        <v>68.370999999999995</v>
      </c>
      <c r="G33" s="30">
        <v>105.03400000000001</v>
      </c>
      <c r="H33" s="28">
        <v>55.121000000000002</v>
      </c>
      <c r="I33" s="29">
        <v>104.34399999999999</v>
      </c>
      <c r="J33" s="29">
        <v>52.71</v>
      </c>
      <c r="K33" s="29">
        <v>22.5</v>
      </c>
      <c r="L33" s="29">
        <v>145.631</v>
      </c>
      <c r="M33" s="30">
        <v>380.30700000000002</v>
      </c>
      <c r="N33" s="28">
        <v>13.538</v>
      </c>
      <c r="O33" s="29">
        <v>16.010000000000002</v>
      </c>
      <c r="P33" s="29">
        <v>31.11</v>
      </c>
      <c r="Q33" s="29">
        <v>17.460999999999999</v>
      </c>
      <c r="R33" s="29">
        <v>45.780999999999999</v>
      </c>
      <c r="S33" s="30">
        <v>123.9</v>
      </c>
      <c r="T33" s="28">
        <v>88.149000000000001</v>
      </c>
      <c r="U33" s="29">
        <v>122.611</v>
      </c>
      <c r="V33" s="29">
        <v>88.147000000000006</v>
      </c>
      <c r="W33" s="29">
        <v>50.55</v>
      </c>
      <c r="X33" s="29">
        <v>259.78300000000002</v>
      </c>
      <c r="Y33" s="31">
        <v>609.24099999999999</v>
      </c>
    </row>
    <row r="34" spans="1:25" ht="25.5">
      <c r="A34" s="10" t="s">
        <v>37</v>
      </c>
      <c r="B34" s="32">
        <v>0.29899999999999999</v>
      </c>
      <c r="C34" s="33">
        <v>0</v>
      </c>
      <c r="D34" s="33">
        <v>0</v>
      </c>
      <c r="E34" s="33">
        <v>0</v>
      </c>
      <c r="F34" s="33">
        <v>0</v>
      </c>
      <c r="G34" s="34">
        <v>0.29899999999999999</v>
      </c>
      <c r="H34" s="32">
        <v>5.24</v>
      </c>
      <c r="I34" s="33">
        <v>3.8330000000000002</v>
      </c>
      <c r="J34" s="33">
        <v>2.9630000000000001</v>
      </c>
      <c r="K34" s="33">
        <v>1.1870000000000001</v>
      </c>
      <c r="L34" s="33">
        <v>16.114999999999998</v>
      </c>
      <c r="M34" s="34">
        <v>29.338999999999999</v>
      </c>
      <c r="N34" s="32">
        <v>0.216</v>
      </c>
      <c r="O34" s="33">
        <v>0</v>
      </c>
      <c r="P34" s="33">
        <v>0</v>
      </c>
      <c r="Q34" s="33">
        <v>0</v>
      </c>
      <c r="R34" s="33">
        <v>0</v>
      </c>
      <c r="S34" s="34">
        <v>0.216</v>
      </c>
      <c r="T34" s="32">
        <v>5.7539999999999996</v>
      </c>
      <c r="U34" s="33">
        <v>3.8330000000000002</v>
      </c>
      <c r="V34" s="33">
        <v>2.9630000000000001</v>
      </c>
      <c r="W34" s="33">
        <v>1.1870000000000001</v>
      </c>
      <c r="X34" s="33">
        <v>16.114999999999998</v>
      </c>
      <c r="Y34" s="35">
        <v>29.853000000000002</v>
      </c>
    </row>
    <row r="35" spans="1:25">
      <c r="A35" s="10" t="s">
        <v>38</v>
      </c>
      <c r="B35" s="32">
        <v>149.91499999999999</v>
      </c>
      <c r="C35" s="33">
        <v>68.263000000000005</v>
      </c>
      <c r="D35" s="33">
        <v>139.69900000000001</v>
      </c>
      <c r="E35" s="33">
        <v>160.43</v>
      </c>
      <c r="F35" s="33">
        <v>1122.056</v>
      </c>
      <c r="G35" s="34">
        <v>1640.3630000000001</v>
      </c>
      <c r="H35" s="32">
        <v>50.725000000000001</v>
      </c>
      <c r="I35" s="33">
        <v>84.442999999999998</v>
      </c>
      <c r="J35" s="33">
        <v>51.033999999999999</v>
      </c>
      <c r="K35" s="33">
        <v>45.075000000000003</v>
      </c>
      <c r="L35" s="33">
        <v>482.89</v>
      </c>
      <c r="M35" s="34">
        <v>714.16700000000003</v>
      </c>
      <c r="N35" s="32">
        <v>7.0460000000000003</v>
      </c>
      <c r="O35" s="33">
        <v>8.2490000000000006</v>
      </c>
      <c r="P35" s="33">
        <v>19.056000000000001</v>
      </c>
      <c r="Q35" s="33">
        <v>9.7669999999999995</v>
      </c>
      <c r="R35" s="33">
        <v>115.47</v>
      </c>
      <c r="S35" s="34">
        <v>159.58799999999999</v>
      </c>
      <c r="T35" s="32">
        <v>207.68700000000001</v>
      </c>
      <c r="U35" s="33">
        <v>160.95400000000001</v>
      </c>
      <c r="V35" s="33">
        <v>209.78899999999999</v>
      </c>
      <c r="W35" s="33">
        <v>215.27099999999999</v>
      </c>
      <c r="X35" s="33">
        <v>1720.4159999999999</v>
      </c>
      <c r="Y35" s="35">
        <v>2514.1170000000002</v>
      </c>
    </row>
    <row r="36" spans="1:25" ht="25.5">
      <c r="A36" s="10" t="s">
        <v>39</v>
      </c>
      <c r="B36" s="32">
        <v>79.253</v>
      </c>
      <c r="C36" s="33">
        <v>12.644</v>
      </c>
      <c r="D36" s="33">
        <v>13.881</v>
      </c>
      <c r="E36" s="33">
        <v>27.161000000000001</v>
      </c>
      <c r="F36" s="33">
        <v>324.45</v>
      </c>
      <c r="G36" s="34">
        <v>457.39</v>
      </c>
      <c r="H36" s="32">
        <v>0</v>
      </c>
      <c r="I36" s="33">
        <v>0</v>
      </c>
      <c r="J36" s="33">
        <v>0</v>
      </c>
      <c r="K36" s="33">
        <v>0</v>
      </c>
      <c r="L36" s="33">
        <v>0</v>
      </c>
      <c r="M36" s="34">
        <v>0</v>
      </c>
      <c r="N36" s="32">
        <v>0</v>
      </c>
      <c r="O36" s="33">
        <v>0</v>
      </c>
      <c r="P36" s="33">
        <v>0</v>
      </c>
      <c r="Q36" s="33">
        <v>8.7999999999999995E-2</v>
      </c>
      <c r="R36" s="33">
        <v>0</v>
      </c>
      <c r="S36" s="34">
        <v>8.7999999999999995E-2</v>
      </c>
      <c r="T36" s="32">
        <v>79.254000000000005</v>
      </c>
      <c r="U36" s="33">
        <v>12.644</v>
      </c>
      <c r="V36" s="33">
        <v>13.881</v>
      </c>
      <c r="W36" s="33">
        <v>27.248999999999999</v>
      </c>
      <c r="X36" s="33">
        <v>324.45</v>
      </c>
      <c r="Y36" s="35">
        <v>457.47800000000001</v>
      </c>
    </row>
    <row r="37" spans="1:25" ht="25.5">
      <c r="A37" s="10" t="s">
        <v>40</v>
      </c>
      <c r="B37" s="32">
        <v>191.041</v>
      </c>
      <c r="C37" s="33">
        <v>35.634</v>
      </c>
      <c r="D37" s="33">
        <v>58.936</v>
      </c>
      <c r="E37" s="33">
        <v>152.59899999999999</v>
      </c>
      <c r="F37" s="33">
        <v>1024.2249999999999</v>
      </c>
      <c r="G37" s="34">
        <v>1462.4349999999999</v>
      </c>
      <c r="H37" s="32">
        <v>0</v>
      </c>
      <c r="I37" s="33">
        <v>0</v>
      </c>
      <c r="J37" s="33">
        <v>0</v>
      </c>
      <c r="K37" s="33">
        <v>0</v>
      </c>
      <c r="L37" s="33">
        <v>0</v>
      </c>
      <c r="M37" s="34">
        <v>0</v>
      </c>
      <c r="N37" s="32">
        <v>1.232</v>
      </c>
      <c r="O37" s="33">
        <v>6.9000000000000006E-2</v>
      </c>
      <c r="P37" s="33">
        <v>0.51700000000000002</v>
      </c>
      <c r="Q37" s="33">
        <v>1.337</v>
      </c>
      <c r="R37" s="33">
        <v>31.141999999999999</v>
      </c>
      <c r="S37" s="34">
        <v>34.296999999999997</v>
      </c>
      <c r="T37" s="32">
        <v>192.273</v>
      </c>
      <c r="U37" s="33">
        <v>35.704000000000001</v>
      </c>
      <c r="V37" s="33">
        <v>59.453000000000003</v>
      </c>
      <c r="W37" s="33">
        <v>153.935</v>
      </c>
      <c r="X37" s="33">
        <v>1055.367</v>
      </c>
      <c r="Y37" s="35">
        <v>1496.732</v>
      </c>
    </row>
    <row r="38" spans="1:25">
      <c r="A38" s="10" t="s">
        <v>41</v>
      </c>
      <c r="B38" s="32">
        <v>0.68</v>
      </c>
      <c r="C38" s="33">
        <v>8.6609999999999996</v>
      </c>
      <c r="D38" s="33">
        <v>0.71499999999999997</v>
      </c>
      <c r="E38" s="33">
        <v>1.353</v>
      </c>
      <c r="F38" s="33">
        <v>32.066000000000003</v>
      </c>
      <c r="G38" s="34">
        <v>43.475999999999999</v>
      </c>
      <c r="H38" s="32">
        <v>13.132999999999999</v>
      </c>
      <c r="I38" s="33">
        <v>17.091000000000001</v>
      </c>
      <c r="J38" s="33">
        <v>13.398999999999999</v>
      </c>
      <c r="K38" s="33">
        <v>10.88</v>
      </c>
      <c r="L38" s="33">
        <v>68.989000000000004</v>
      </c>
      <c r="M38" s="34">
        <v>123.492</v>
      </c>
      <c r="N38" s="32">
        <v>1.462</v>
      </c>
      <c r="O38" s="33">
        <v>4</v>
      </c>
      <c r="P38" s="33">
        <v>8.202</v>
      </c>
      <c r="Q38" s="33">
        <v>1.363</v>
      </c>
      <c r="R38" s="33">
        <v>60.337000000000003</v>
      </c>
      <c r="S38" s="34">
        <v>75.364000000000004</v>
      </c>
      <c r="T38" s="32">
        <v>15.275</v>
      </c>
      <c r="U38" s="33">
        <v>29.753</v>
      </c>
      <c r="V38" s="33">
        <v>22.315999999999999</v>
      </c>
      <c r="W38" s="33">
        <v>13.596</v>
      </c>
      <c r="X38" s="33">
        <v>161.392</v>
      </c>
      <c r="Y38" s="35">
        <v>242.33199999999999</v>
      </c>
    </row>
    <row r="39" spans="1:25" ht="13.5" thickBot="1">
      <c r="A39" s="36" t="s">
        <v>42</v>
      </c>
      <c r="B39" s="37">
        <v>0.65</v>
      </c>
      <c r="C39" s="38">
        <v>0.39400000000000002</v>
      </c>
      <c r="D39" s="38">
        <v>1.5660000000000001</v>
      </c>
      <c r="E39" s="38">
        <v>5.2279999999999998</v>
      </c>
      <c r="F39" s="38">
        <v>60.485999999999997</v>
      </c>
      <c r="G39" s="39">
        <v>68.322999999999993</v>
      </c>
      <c r="H39" s="37">
        <v>1.7549999999999999</v>
      </c>
      <c r="I39" s="38">
        <v>2.5150000000000001</v>
      </c>
      <c r="J39" s="38">
        <v>6.6509999999999998</v>
      </c>
      <c r="K39" s="38">
        <v>10.894</v>
      </c>
      <c r="L39" s="38">
        <v>30.51</v>
      </c>
      <c r="M39" s="39">
        <v>52.325000000000003</v>
      </c>
      <c r="N39" s="37">
        <v>5.0970000000000004</v>
      </c>
      <c r="O39" s="38">
        <v>13.913</v>
      </c>
      <c r="P39" s="38">
        <v>9.8010000000000002</v>
      </c>
      <c r="Q39" s="38">
        <v>9.1159999999999997</v>
      </c>
      <c r="R39" s="38">
        <v>48.179000000000002</v>
      </c>
      <c r="S39" s="39">
        <v>86.105999999999995</v>
      </c>
      <c r="T39" s="37">
        <v>7.5019999999999998</v>
      </c>
      <c r="U39" s="38">
        <v>16.821999999999999</v>
      </c>
      <c r="V39" s="38">
        <v>18.018000000000001</v>
      </c>
      <c r="W39" s="38">
        <v>25.236999999999998</v>
      </c>
      <c r="X39" s="38">
        <v>139.17500000000001</v>
      </c>
      <c r="Y39" s="40">
        <v>206.75399999999999</v>
      </c>
    </row>
    <row r="40" spans="1:25">
      <c r="A40" s="27" t="s">
        <v>43</v>
      </c>
      <c r="B40" s="28">
        <v>1.2869999999999999</v>
      </c>
      <c r="C40" s="29">
        <v>0.93400000000000005</v>
      </c>
      <c r="D40" s="29">
        <v>2.1219999999999999</v>
      </c>
      <c r="E40" s="29">
        <v>6.4080000000000004</v>
      </c>
      <c r="F40" s="29">
        <v>10.347</v>
      </c>
      <c r="G40" s="30">
        <v>21.097999999999999</v>
      </c>
      <c r="H40" s="28">
        <v>1.6879999999999999</v>
      </c>
      <c r="I40" s="29">
        <v>1.105</v>
      </c>
      <c r="J40" s="29">
        <v>1.123</v>
      </c>
      <c r="K40" s="29">
        <v>1.532</v>
      </c>
      <c r="L40" s="29">
        <v>12.949</v>
      </c>
      <c r="M40" s="30">
        <v>18.396000000000001</v>
      </c>
      <c r="N40" s="28">
        <v>3.2629999999999999</v>
      </c>
      <c r="O40" s="29">
        <v>2.1840000000000002</v>
      </c>
      <c r="P40" s="29">
        <v>4.7969999999999997</v>
      </c>
      <c r="Q40" s="29">
        <v>5.6689999999999996</v>
      </c>
      <c r="R40" s="29">
        <v>44.898000000000003</v>
      </c>
      <c r="S40" s="30">
        <v>60.811</v>
      </c>
      <c r="T40" s="28">
        <v>6.2370000000000001</v>
      </c>
      <c r="U40" s="29">
        <v>4.2229999999999999</v>
      </c>
      <c r="V40" s="29">
        <v>8.0419999999999998</v>
      </c>
      <c r="W40" s="29">
        <v>13.609</v>
      </c>
      <c r="X40" s="29">
        <v>68.192999999999998</v>
      </c>
      <c r="Y40" s="31">
        <v>100.304</v>
      </c>
    </row>
    <row r="41" spans="1:25">
      <c r="A41" s="10" t="s">
        <v>44</v>
      </c>
      <c r="B41" s="32">
        <v>2.6930000000000001</v>
      </c>
      <c r="C41" s="33">
        <v>1.474</v>
      </c>
      <c r="D41" s="33">
        <v>0.89500000000000002</v>
      </c>
      <c r="E41" s="33">
        <v>5.2380000000000004</v>
      </c>
      <c r="F41" s="33">
        <v>28.446999999999999</v>
      </c>
      <c r="G41" s="34">
        <v>38.747999999999998</v>
      </c>
      <c r="H41" s="32">
        <v>0.72599999999999998</v>
      </c>
      <c r="I41" s="33">
        <v>1.24</v>
      </c>
      <c r="J41" s="33">
        <v>0.623</v>
      </c>
      <c r="K41" s="33">
        <v>2.569</v>
      </c>
      <c r="L41" s="33">
        <v>20.588000000000001</v>
      </c>
      <c r="M41" s="34">
        <v>25.745999999999999</v>
      </c>
      <c r="N41" s="32">
        <v>1.8080000000000001</v>
      </c>
      <c r="O41" s="33">
        <v>1.2729999999999999</v>
      </c>
      <c r="P41" s="33">
        <v>0.27700000000000002</v>
      </c>
      <c r="Q41" s="33">
        <v>3.5999999999999997E-2</v>
      </c>
      <c r="R41" s="33">
        <v>10.97</v>
      </c>
      <c r="S41" s="34">
        <v>14.364000000000001</v>
      </c>
      <c r="T41" s="32">
        <v>5.2279999999999998</v>
      </c>
      <c r="U41" s="33">
        <v>3.9870000000000001</v>
      </c>
      <c r="V41" s="33">
        <v>1.796</v>
      </c>
      <c r="W41" s="33">
        <v>7.843</v>
      </c>
      <c r="X41" s="33">
        <v>60.005000000000003</v>
      </c>
      <c r="Y41" s="35">
        <v>78.858000000000004</v>
      </c>
    </row>
    <row r="42" spans="1:25">
      <c r="A42" s="10" t="s">
        <v>33</v>
      </c>
      <c r="B42" s="32">
        <v>1.4159999999999999</v>
      </c>
      <c r="C42" s="33">
        <v>0.65700000000000003</v>
      </c>
      <c r="D42" s="33">
        <v>0.28899999999999998</v>
      </c>
      <c r="E42" s="33">
        <v>1.294</v>
      </c>
      <c r="F42" s="33">
        <v>5.92</v>
      </c>
      <c r="G42" s="34">
        <v>9.5749999999999993</v>
      </c>
      <c r="H42" s="32">
        <v>0.16900000000000001</v>
      </c>
      <c r="I42" s="33">
        <v>0.153</v>
      </c>
      <c r="J42" s="33">
        <v>9.0999999999999998E-2</v>
      </c>
      <c r="K42" s="33">
        <v>0.161</v>
      </c>
      <c r="L42" s="33">
        <v>4.3540000000000001</v>
      </c>
      <c r="M42" s="34">
        <v>4.9279999999999999</v>
      </c>
      <c r="N42" s="32">
        <v>0.52400000000000002</v>
      </c>
      <c r="O42" s="33">
        <v>0</v>
      </c>
      <c r="P42" s="33">
        <v>0.29799999999999999</v>
      </c>
      <c r="Q42" s="33">
        <v>0.36299999999999999</v>
      </c>
      <c r="R42" s="33">
        <v>0.129</v>
      </c>
      <c r="S42" s="34">
        <v>1.3140000000000001</v>
      </c>
      <c r="T42" s="32">
        <v>2.109</v>
      </c>
      <c r="U42" s="33">
        <v>0.81</v>
      </c>
      <c r="V42" s="33">
        <v>0.67700000000000005</v>
      </c>
      <c r="W42" s="33">
        <v>1.8180000000000001</v>
      </c>
      <c r="X42" s="33">
        <v>10.403</v>
      </c>
      <c r="Y42" s="35">
        <v>15.817</v>
      </c>
    </row>
    <row r="43" spans="1:25" ht="13.5" thickBot="1">
      <c r="A43" s="36" t="s">
        <v>45</v>
      </c>
      <c r="B43" s="37">
        <v>4.641</v>
      </c>
      <c r="C43" s="38">
        <v>1.821</v>
      </c>
      <c r="D43" s="38">
        <v>0.80100000000000005</v>
      </c>
      <c r="E43" s="38">
        <v>5.4550000000000001</v>
      </c>
      <c r="F43" s="38">
        <v>53.317999999999998</v>
      </c>
      <c r="G43" s="39">
        <v>66.034000000000006</v>
      </c>
      <c r="H43" s="37">
        <v>3.101</v>
      </c>
      <c r="I43" s="38">
        <v>1.6459999999999999</v>
      </c>
      <c r="J43" s="38">
        <v>0.41599999999999998</v>
      </c>
      <c r="K43" s="38">
        <v>4.7690000000000001</v>
      </c>
      <c r="L43" s="38">
        <v>21.87</v>
      </c>
      <c r="M43" s="39">
        <v>31.802</v>
      </c>
      <c r="N43" s="37">
        <v>1.724</v>
      </c>
      <c r="O43" s="38">
        <v>1.4550000000000001</v>
      </c>
      <c r="P43" s="38">
        <v>4.0510000000000002</v>
      </c>
      <c r="Q43" s="38">
        <v>0.747</v>
      </c>
      <c r="R43" s="38">
        <v>17.132000000000001</v>
      </c>
      <c r="S43" s="39">
        <v>25.109000000000002</v>
      </c>
      <c r="T43" s="37">
        <v>9.4649999999999999</v>
      </c>
      <c r="U43" s="38">
        <v>4.9219999999999997</v>
      </c>
      <c r="V43" s="38">
        <v>5.2679999999999998</v>
      </c>
      <c r="W43" s="38">
        <v>10.97</v>
      </c>
      <c r="X43" s="38">
        <v>92.319000000000003</v>
      </c>
      <c r="Y43" s="40">
        <v>122.944</v>
      </c>
    </row>
    <row r="44" spans="1:25" ht="13.5" thickBot="1">
      <c r="A44" s="18" t="s">
        <v>46</v>
      </c>
      <c r="B44" s="47">
        <v>964.01900000000001</v>
      </c>
      <c r="C44" s="48">
        <v>786.75900000000001</v>
      </c>
      <c r="D44" s="48">
        <v>829.79499999999996</v>
      </c>
      <c r="E44" s="48">
        <v>807.19200000000001</v>
      </c>
      <c r="F44" s="48">
        <v>7868.15</v>
      </c>
      <c r="G44" s="49">
        <v>11255.911</v>
      </c>
      <c r="H44" s="50">
        <v>412.30500000000001</v>
      </c>
      <c r="I44" s="48">
        <v>704.83199999999999</v>
      </c>
      <c r="J44" s="48">
        <v>697.577</v>
      </c>
      <c r="K44" s="48">
        <v>479.41199999999998</v>
      </c>
      <c r="L44" s="48">
        <v>2974.779</v>
      </c>
      <c r="M44" s="49">
        <v>5268.9049999999997</v>
      </c>
      <c r="N44" s="50">
        <v>422.11799999999999</v>
      </c>
      <c r="O44" s="48">
        <v>774.62199999999996</v>
      </c>
      <c r="P44" s="48">
        <v>1006.05</v>
      </c>
      <c r="Q44" s="48">
        <v>416.57400000000001</v>
      </c>
      <c r="R44" s="48">
        <v>3378.1729999999998</v>
      </c>
      <c r="S44" s="49">
        <v>5997.5410000000002</v>
      </c>
      <c r="T44" s="50">
        <v>1798.443</v>
      </c>
      <c r="U44" s="48">
        <v>2266.2130000000002</v>
      </c>
      <c r="V44" s="48">
        <v>2533.4209999999998</v>
      </c>
      <c r="W44" s="48">
        <v>1703.1690000000001</v>
      </c>
      <c r="X44" s="48">
        <v>14221.101000000001</v>
      </c>
      <c r="Y44" s="49">
        <v>22522.350999999999</v>
      </c>
    </row>
  </sheetData>
  <mergeCells count="8">
    <mergeCell ref="X1:Y1"/>
    <mergeCell ref="A3:Y3"/>
    <mergeCell ref="X4:Y4"/>
    <mergeCell ref="A5:A7"/>
    <mergeCell ref="B5:G6"/>
    <mergeCell ref="H5:M6"/>
    <mergeCell ref="N5:S6"/>
    <mergeCell ref="T5:Y6"/>
  </mergeCells>
  <printOptions horizontalCentered="1"/>
  <pageMargins left="0.17" right="0.17" top="0.28000000000000003" bottom="0.17" header="0.17" footer="0.17"/>
  <pageSetup paperSize="9" scale="63" orientation="landscape" r:id="rId1"/>
</worksheet>
</file>

<file path=xl/worksheets/sheet16.xml><?xml version="1.0" encoding="utf-8"?>
<worksheet xmlns="http://schemas.openxmlformats.org/spreadsheetml/2006/main" xmlns:r="http://schemas.openxmlformats.org/officeDocument/2006/relationships">
  <dimension ref="B1:H19"/>
  <sheetViews>
    <sheetView workbookViewId="0">
      <selection activeCell="B17" sqref="B17"/>
    </sheetView>
  </sheetViews>
  <sheetFormatPr defaultColWidth="24" defaultRowHeight="14.25"/>
  <cols>
    <col min="1" max="1" width="14" style="51" customWidth="1"/>
    <col min="2" max="2" width="52.85546875" style="51" customWidth="1"/>
    <col min="3" max="4" width="11.28515625" style="51" bestFit="1" customWidth="1"/>
    <col min="5" max="5" width="11.28515625" style="51" customWidth="1"/>
    <col min="6" max="6" width="11.28515625" style="51" bestFit="1" customWidth="1"/>
    <col min="7" max="7" width="10.5703125" style="51" customWidth="1"/>
    <col min="8" max="8" width="6.85546875" style="51" bestFit="1" customWidth="1"/>
    <col min="9" max="16384" width="24" style="51"/>
  </cols>
  <sheetData>
    <row r="1" spans="2:8">
      <c r="E1" s="1552" t="s">
        <v>95</v>
      </c>
      <c r="F1" s="1552"/>
    </row>
    <row r="3" spans="2:8">
      <c r="B3" s="1553" t="s">
        <v>67</v>
      </c>
      <c r="C3" s="1553"/>
      <c r="D3" s="1553"/>
      <c r="E3" s="1553"/>
      <c r="F3" s="1553"/>
    </row>
    <row r="4" spans="2:8" ht="15" thickBot="1"/>
    <row r="5" spans="2:8" ht="15" thickBot="1">
      <c r="B5" s="52" t="s">
        <v>68</v>
      </c>
      <c r="C5" s="53" t="s">
        <v>69</v>
      </c>
      <c r="D5" s="53" t="s">
        <v>70</v>
      </c>
      <c r="E5" s="54" t="s">
        <v>71</v>
      </c>
      <c r="F5" s="55" t="s">
        <v>72</v>
      </c>
      <c r="H5" s="56"/>
    </row>
    <row r="6" spans="2:8">
      <c r="B6" s="57" t="s">
        <v>73</v>
      </c>
      <c r="C6" s="58">
        <v>5.8000000000000003E-2</v>
      </c>
      <c r="D6" s="58">
        <v>6.5000000000000002E-2</v>
      </c>
      <c r="E6" s="59">
        <v>6.0999999999999999E-2</v>
      </c>
      <c r="F6" s="59">
        <v>6.6621869812228493E-2</v>
      </c>
      <c r="H6" s="56"/>
    </row>
    <row r="7" spans="2:8" ht="18" customHeight="1">
      <c r="B7" s="60" t="s">
        <v>1012</v>
      </c>
      <c r="C7" s="61">
        <v>6.4000000000000001E-2</v>
      </c>
      <c r="D7" s="61">
        <v>7.9000000000000001E-2</v>
      </c>
      <c r="E7" s="62">
        <v>7.0999999999999994E-2</v>
      </c>
      <c r="F7" s="62">
        <v>8.0028343404160679E-2</v>
      </c>
      <c r="H7" s="56"/>
    </row>
    <row r="8" spans="2:8" ht="27" customHeight="1">
      <c r="B8" s="60" t="s">
        <v>74</v>
      </c>
      <c r="C8" s="63">
        <v>7.9000000000000001E-2</v>
      </c>
      <c r="D8" s="63">
        <v>0.10100000000000001</v>
      </c>
      <c r="E8" s="62">
        <v>9.6000000000000002E-2</v>
      </c>
      <c r="F8" s="62">
        <v>0.10864488977783823</v>
      </c>
      <c r="H8" s="56"/>
    </row>
    <row r="9" spans="2:8" ht="17.25" customHeight="1">
      <c r="B9" s="60" t="s">
        <v>75</v>
      </c>
      <c r="C9" s="63">
        <v>2.5000000000000001E-2</v>
      </c>
      <c r="D9" s="63">
        <v>3.6999999999999998E-2</v>
      </c>
      <c r="E9" s="62">
        <v>3.5999999999999997E-2</v>
      </c>
      <c r="F9" s="62">
        <v>4.5135438846033014E-2</v>
      </c>
      <c r="H9" s="56"/>
    </row>
    <row r="10" spans="2:8" ht="27.75" customHeight="1">
      <c r="B10" s="60" t="s">
        <v>1013</v>
      </c>
      <c r="C10" s="63">
        <v>0.90600000000000003</v>
      </c>
      <c r="D10" s="63">
        <v>0.82399999999999995</v>
      </c>
      <c r="E10" s="62">
        <v>0.85799999999999998</v>
      </c>
      <c r="F10" s="62">
        <v>0.83247843174478131</v>
      </c>
      <c r="H10" s="56"/>
    </row>
    <row r="11" spans="2:8" ht="25.5">
      <c r="B11" s="60" t="s">
        <v>76</v>
      </c>
      <c r="C11" s="63">
        <v>1.335</v>
      </c>
      <c r="D11" s="63">
        <v>1.1259999999999999</v>
      </c>
      <c r="E11" s="62">
        <v>1.1020000000000001</v>
      </c>
      <c r="F11" s="62">
        <v>1.1138893406241608</v>
      </c>
      <c r="H11" s="56"/>
    </row>
    <row r="12" spans="2:8" ht="38.25">
      <c r="B12" s="60" t="s">
        <v>77</v>
      </c>
      <c r="C12" s="63" t="s">
        <v>78</v>
      </c>
      <c r="D12" s="63">
        <v>0.70899999999999996</v>
      </c>
      <c r="E12" s="62">
        <v>0.74199999999999999</v>
      </c>
      <c r="F12" s="62">
        <v>0.77606251045707664</v>
      </c>
      <c r="H12" s="56"/>
    </row>
    <row r="13" spans="2:8" ht="15.75" customHeight="1">
      <c r="B13" s="60" t="s">
        <v>1014</v>
      </c>
      <c r="C13" s="63">
        <v>0.499</v>
      </c>
      <c r="D13" s="63">
        <v>0.622</v>
      </c>
      <c r="E13" s="62">
        <v>0.59299999999999997</v>
      </c>
      <c r="F13" s="62">
        <v>0.64313994709826572</v>
      </c>
      <c r="H13" s="56"/>
    </row>
    <row r="14" spans="2:8" ht="17.25" customHeight="1">
      <c r="B14" s="60" t="s">
        <v>79</v>
      </c>
      <c r="C14" s="63">
        <v>0.192</v>
      </c>
      <c r="D14" s="63">
        <v>0.28799999999999998</v>
      </c>
      <c r="E14" s="62">
        <v>0.30399999999999999</v>
      </c>
      <c r="F14" s="62">
        <v>0.36272653558620949</v>
      </c>
      <c r="H14" s="56"/>
    </row>
    <row r="15" spans="2:8" ht="25.5">
      <c r="B15" s="60" t="s">
        <v>1015</v>
      </c>
      <c r="C15" s="64">
        <v>-6.1759375633083972E-2</v>
      </c>
      <c r="D15" s="64">
        <v>-6.0699696543096626E-3</v>
      </c>
      <c r="E15" s="65">
        <v>-3.1359724147765268E-3</v>
      </c>
      <c r="F15" s="66">
        <v>-9.3685480892908325E-3</v>
      </c>
      <c r="H15" s="56"/>
    </row>
    <row r="16" spans="2:8" ht="25.5">
      <c r="B16" s="60" t="s">
        <v>1016</v>
      </c>
      <c r="C16" s="63">
        <v>0.20200000000000001</v>
      </c>
      <c r="D16" s="63">
        <v>0.23</v>
      </c>
      <c r="E16" s="62">
        <v>0.19500000000000001</v>
      </c>
      <c r="F16" s="62">
        <v>0.20436469468639515</v>
      </c>
      <c r="H16" s="56"/>
    </row>
    <row r="17" spans="2:8" ht="25.5">
      <c r="B17" s="67" t="s">
        <v>80</v>
      </c>
      <c r="C17" s="68">
        <v>6.7146195488863775E-2</v>
      </c>
      <c r="D17" s="68">
        <v>8.937369622165689E-2</v>
      </c>
      <c r="E17" s="66">
        <v>9.0407095650197083E-2</v>
      </c>
      <c r="F17" s="66">
        <f>'[7]Assets quality'!$M$31</f>
        <v>9.5226912113758111E-2</v>
      </c>
      <c r="H17" s="56"/>
    </row>
    <row r="18" spans="2:8" ht="30.75" customHeight="1">
      <c r="B18" s="67" t="s">
        <v>81</v>
      </c>
      <c r="C18" s="68">
        <v>6.7505247069155019E-2</v>
      </c>
      <c r="D18" s="68">
        <v>9.0822776550513365E-2</v>
      </c>
      <c r="E18" s="66">
        <v>9.2678830244078414E-2</v>
      </c>
      <c r="F18" s="66">
        <v>9.9249329576719614E-2</v>
      </c>
      <c r="H18" s="56"/>
    </row>
    <row r="19" spans="2:8" ht="31.5" customHeight="1" thickBot="1">
      <c r="B19" s="69" t="s">
        <v>1017</v>
      </c>
      <c r="C19" s="70" t="s">
        <v>78</v>
      </c>
      <c r="D19" s="70">
        <v>0.107</v>
      </c>
      <c r="E19" s="71">
        <v>0.109</v>
      </c>
      <c r="F19" s="71">
        <v>0.11616573207183618</v>
      </c>
      <c r="H19" s="56"/>
    </row>
  </sheetData>
  <mergeCells count="2">
    <mergeCell ref="E1:F1"/>
    <mergeCell ref="B3:F3"/>
  </mergeCells>
  <pageMargins left="0.70866141732283472" right="0.70866141732283472" top="0.74803149606299213" bottom="0.74803149606299213" header="0.31496062992125984" footer="0.31496062992125984"/>
  <pageSetup paperSize="9" orientation="landscape" r:id="rId1"/>
</worksheet>
</file>

<file path=xl/worksheets/sheet17.xml><?xml version="1.0" encoding="utf-8"?>
<worksheet xmlns="http://schemas.openxmlformats.org/spreadsheetml/2006/main" xmlns:r="http://schemas.openxmlformats.org/officeDocument/2006/relationships">
  <sheetPr>
    <pageSetUpPr fitToPage="1"/>
  </sheetPr>
  <dimension ref="B1:S23"/>
  <sheetViews>
    <sheetView workbookViewId="0">
      <selection activeCell="E21" sqref="E21"/>
    </sheetView>
  </sheetViews>
  <sheetFormatPr defaultRowHeight="14.25"/>
  <cols>
    <col min="1" max="1" width="4.5703125" style="72" customWidth="1"/>
    <col min="2" max="2" width="46.140625" style="72" customWidth="1"/>
    <col min="3" max="3" width="12.28515625" style="72" customWidth="1"/>
    <col min="4" max="4" width="13.28515625" style="72" bestFit="1" customWidth="1"/>
    <col min="5" max="5" width="12" style="72" bestFit="1" customWidth="1"/>
    <col min="6" max="6" width="12" style="72" customWidth="1"/>
    <col min="7" max="9" width="13.28515625" style="72" bestFit="1" customWidth="1"/>
    <col min="10" max="10" width="13.28515625" style="72" customWidth="1"/>
    <col min="11" max="11" width="12" style="72" bestFit="1" customWidth="1"/>
    <col min="12" max="12" width="11.28515625" style="72" bestFit="1" customWidth="1"/>
    <col min="13" max="14" width="11.5703125" style="72" bestFit="1" customWidth="1"/>
    <col min="15" max="15" width="13.28515625" style="72" bestFit="1" customWidth="1"/>
    <col min="16" max="16384" width="9.140625" style="72"/>
  </cols>
  <sheetData>
    <row r="1" spans="2:19" ht="15" customHeight="1">
      <c r="M1" s="1463" t="s">
        <v>99</v>
      </c>
      <c r="N1" s="1463"/>
      <c r="O1" s="73"/>
    </row>
    <row r="2" spans="2:19">
      <c r="L2" s="74"/>
      <c r="M2" s="74"/>
      <c r="N2" s="74"/>
    </row>
    <row r="3" spans="2:19">
      <c r="B3" s="1582" t="s">
        <v>83</v>
      </c>
      <c r="C3" s="1582"/>
      <c r="D3" s="1582"/>
      <c r="E3" s="1582"/>
      <c r="F3" s="1582"/>
      <c r="G3" s="1582"/>
      <c r="H3" s="1582"/>
      <c r="I3" s="1582"/>
      <c r="J3" s="1582"/>
      <c r="K3" s="1582"/>
      <c r="L3" s="1582"/>
      <c r="M3" s="1582"/>
      <c r="N3" s="74"/>
    </row>
    <row r="4" spans="2:19" ht="15" thickBot="1"/>
    <row r="5" spans="2:19" ht="15" customHeight="1" thickBot="1">
      <c r="B5" s="1583" t="s">
        <v>68</v>
      </c>
      <c r="C5" s="1585" t="s">
        <v>84</v>
      </c>
      <c r="D5" s="1586"/>
      <c r="E5" s="1586"/>
      <c r="F5" s="1587"/>
      <c r="G5" s="1585" t="s">
        <v>85</v>
      </c>
      <c r="H5" s="1586"/>
      <c r="I5" s="1586"/>
      <c r="J5" s="1587"/>
      <c r="K5" s="1585" t="s">
        <v>86</v>
      </c>
      <c r="L5" s="1586"/>
      <c r="M5" s="1586"/>
      <c r="N5" s="1586"/>
    </row>
    <row r="6" spans="2:19" ht="15" thickBot="1">
      <c r="B6" s="1584"/>
      <c r="C6" s="75">
        <v>39813</v>
      </c>
      <c r="D6" s="77">
        <v>40178</v>
      </c>
      <c r="E6" s="76">
        <v>40543</v>
      </c>
      <c r="F6" s="78">
        <v>40908</v>
      </c>
      <c r="G6" s="75">
        <v>39813</v>
      </c>
      <c r="H6" s="77">
        <v>40178</v>
      </c>
      <c r="I6" s="76">
        <v>40543</v>
      </c>
      <c r="J6" s="78">
        <v>40908</v>
      </c>
      <c r="K6" s="75">
        <v>39813</v>
      </c>
      <c r="L6" s="77">
        <v>40178</v>
      </c>
      <c r="M6" s="76">
        <v>40543</v>
      </c>
      <c r="N6" s="79">
        <v>40908</v>
      </c>
    </row>
    <row r="7" spans="2:19" ht="19.5" customHeight="1">
      <c r="B7" s="80" t="s">
        <v>87</v>
      </c>
      <c r="C7" s="81">
        <v>0.69599999999999995</v>
      </c>
      <c r="D7" s="82">
        <v>0.70699999999999996</v>
      </c>
      <c r="E7" s="83">
        <v>0.68799999999999994</v>
      </c>
      <c r="F7" s="84">
        <v>0.66432757994723857</v>
      </c>
      <c r="G7" s="81">
        <v>0.27100000000000002</v>
      </c>
      <c r="H7" s="82">
        <v>0.26500000000000001</v>
      </c>
      <c r="I7" s="83">
        <v>0.28100000000000003</v>
      </c>
      <c r="J7" s="84">
        <v>0.28074043851078428</v>
      </c>
      <c r="K7" s="81">
        <v>3.3000000000000002E-2</v>
      </c>
      <c r="L7" s="82">
        <v>2.8000000000000001E-2</v>
      </c>
      <c r="M7" s="83">
        <v>3.1E-2</v>
      </c>
      <c r="N7" s="85">
        <v>5.4931981541977155E-2</v>
      </c>
      <c r="P7" s="86"/>
      <c r="Q7" s="86"/>
      <c r="R7" s="86"/>
      <c r="S7" s="86"/>
    </row>
    <row r="8" spans="2:19">
      <c r="B8" s="87" t="s">
        <v>73</v>
      </c>
      <c r="C8" s="88">
        <v>6.3E-2</v>
      </c>
      <c r="D8" s="89">
        <v>6.6000000000000003E-2</v>
      </c>
      <c r="E8" s="90">
        <v>6.4000000000000001E-2</v>
      </c>
      <c r="F8" s="91">
        <v>7.0231171299615147E-2</v>
      </c>
      <c r="G8" s="88">
        <v>0.04</v>
      </c>
      <c r="H8" s="89">
        <v>5.5E-2</v>
      </c>
      <c r="I8" s="90">
        <v>5.1999999999999998E-2</v>
      </c>
      <c r="J8" s="91">
        <v>5.5002374199109506E-2</v>
      </c>
      <c r="K8" s="88">
        <v>0.109</v>
      </c>
      <c r="L8" s="89">
        <v>0.127</v>
      </c>
      <c r="M8" s="90">
        <v>6.2E-2</v>
      </c>
      <c r="N8" s="92">
        <v>8.2356319094018193E-2</v>
      </c>
      <c r="Q8" s="86"/>
      <c r="R8" s="86"/>
      <c r="S8" s="86"/>
    </row>
    <row r="9" spans="2:19" ht="25.5">
      <c r="B9" s="93" t="s">
        <v>88</v>
      </c>
      <c r="C9" s="94">
        <v>6.5000000000000002E-2</v>
      </c>
      <c r="D9" s="95">
        <v>7.0999999999999994E-2</v>
      </c>
      <c r="E9" s="96">
        <v>6.7000000000000004E-2</v>
      </c>
      <c r="F9" s="97">
        <v>7.9554494382627836E-2</v>
      </c>
      <c r="G9" s="94">
        <v>5.3999999999999999E-2</v>
      </c>
      <c r="H9" s="95">
        <v>9.4E-2</v>
      </c>
      <c r="I9" s="96">
        <v>8.1000000000000003E-2</v>
      </c>
      <c r="J9" s="97">
        <v>7.2703776046043167E-2</v>
      </c>
      <c r="K9" s="94">
        <v>0.121</v>
      </c>
      <c r="L9" s="95">
        <v>0.14599999999999999</v>
      </c>
      <c r="M9" s="96">
        <v>7.3999999999999996E-2</v>
      </c>
      <c r="N9" s="98">
        <v>0.12319251041938212</v>
      </c>
      <c r="Q9" s="86"/>
      <c r="R9" s="86"/>
      <c r="S9" s="86"/>
    </row>
    <row r="10" spans="2:19" ht="38.25">
      <c r="B10" s="93" t="s">
        <v>89</v>
      </c>
      <c r="C10" s="94">
        <v>0.08</v>
      </c>
      <c r="D10" s="95">
        <v>0.09</v>
      </c>
      <c r="E10" s="96">
        <v>8.6999999999999994E-2</v>
      </c>
      <c r="F10" s="97">
        <v>0.10277258250066061</v>
      </c>
      <c r="G10" s="94">
        <v>6.8000000000000005E-2</v>
      </c>
      <c r="H10" s="95">
        <v>0.123</v>
      </c>
      <c r="I10" s="96">
        <v>0.11600000000000001</v>
      </c>
      <c r="J10" s="97">
        <v>0.10627885295430702</v>
      </c>
      <c r="K10" s="94">
        <v>0.17899999999999999</v>
      </c>
      <c r="L10" s="95">
        <v>0.22600000000000001</v>
      </c>
      <c r="M10" s="96">
        <v>0.14299999999999999</v>
      </c>
      <c r="N10" s="98">
        <v>0.2159950802240008</v>
      </c>
      <c r="Q10" s="86"/>
      <c r="R10" s="86"/>
      <c r="S10" s="86"/>
    </row>
    <row r="11" spans="2:19" ht="25.5">
      <c r="B11" s="93" t="s">
        <v>90</v>
      </c>
      <c r="C11" s="94">
        <v>2.5999999999999999E-2</v>
      </c>
      <c r="D11" s="95">
        <v>3.5999999999999997E-2</v>
      </c>
      <c r="E11" s="96">
        <v>3.6999999999999998E-2</v>
      </c>
      <c r="F11" s="97">
        <v>4.6476187010738607E-2</v>
      </c>
      <c r="G11" s="94">
        <v>1.2999999999999999E-2</v>
      </c>
      <c r="H11" s="95">
        <v>0.03</v>
      </c>
      <c r="I11" s="96">
        <v>3.3000000000000002E-2</v>
      </c>
      <c r="J11" s="97">
        <v>3.7647129381176009E-2</v>
      </c>
      <c r="K11" s="94">
        <v>8.5000000000000006E-2</v>
      </c>
      <c r="L11" s="95">
        <v>0.11</v>
      </c>
      <c r="M11" s="96">
        <v>5.2999999999999999E-2</v>
      </c>
      <c r="N11" s="98">
        <v>6.7191357188701895E-2</v>
      </c>
      <c r="Q11" s="86"/>
      <c r="R11" s="86"/>
      <c r="S11" s="86"/>
    </row>
    <row r="12" spans="2:19" ht="31.5" customHeight="1">
      <c r="B12" s="93" t="s">
        <v>91</v>
      </c>
      <c r="C12" s="94">
        <v>0.96</v>
      </c>
      <c r="D12" s="95">
        <v>0.93799999999999994</v>
      </c>
      <c r="E12" s="96">
        <v>0.96799999999999997</v>
      </c>
      <c r="F12" s="97">
        <v>0.88280582818902809</v>
      </c>
      <c r="G12" s="94">
        <v>0.73799999999999999</v>
      </c>
      <c r="H12" s="95">
        <v>0.58599999999999997</v>
      </c>
      <c r="I12" s="96">
        <v>0.64200000000000002</v>
      </c>
      <c r="J12" s="97">
        <v>0.75652706352248611</v>
      </c>
      <c r="K12" s="94">
        <v>0.90200000000000002</v>
      </c>
      <c r="L12" s="95">
        <v>0.86799999999999999</v>
      </c>
      <c r="M12" s="96">
        <v>0.83799999999999997</v>
      </c>
      <c r="N12" s="98">
        <v>0.66851725655767547</v>
      </c>
      <c r="Q12" s="86"/>
      <c r="R12" s="86"/>
      <c r="S12" s="86"/>
    </row>
    <row r="13" spans="2:19" ht="38.25">
      <c r="B13" s="93" t="s">
        <v>76</v>
      </c>
      <c r="C13" s="94">
        <v>1.425</v>
      </c>
      <c r="D13" s="95">
        <v>1.2350000000000001</v>
      </c>
      <c r="E13" s="96">
        <v>1.29</v>
      </c>
      <c r="F13" s="97">
        <v>1.1966933599831506</v>
      </c>
      <c r="G13" s="94">
        <v>1.115</v>
      </c>
      <c r="H13" s="95">
        <v>0.86799999999999999</v>
      </c>
      <c r="I13" s="96">
        <v>0.77800000000000002</v>
      </c>
      <c r="J13" s="97">
        <v>1.0332056972685777</v>
      </c>
      <c r="K13" s="94">
        <v>1.129</v>
      </c>
      <c r="L13" s="95">
        <v>1.1839999999999999</v>
      </c>
      <c r="M13" s="96">
        <v>0.94</v>
      </c>
      <c r="N13" s="98">
        <v>0.76975881887231379</v>
      </c>
      <c r="Q13" s="86"/>
      <c r="R13" s="86"/>
      <c r="S13" s="86"/>
    </row>
    <row r="14" spans="2:19" ht="38.25">
      <c r="B14" s="93" t="s">
        <v>92</v>
      </c>
      <c r="C14" s="94" t="s">
        <v>78</v>
      </c>
      <c r="D14" s="95">
        <v>0.76300000000000001</v>
      </c>
      <c r="E14" s="96">
        <v>0.82799999999999996</v>
      </c>
      <c r="F14" s="97">
        <v>0.80452700342510453</v>
      </c>
      <c r="G14" s="94" t="s">
        <v>78</v>
      </c>
      <c r="H14" s="95">
        <v>0.55000000000000004</v>
      </c>
      <c r="I14" s="96">
        <v>0.56899999999999995</v>
      </c>
      <c r="J14" s="97">
        <v>0.75171218311506671</v>
      </c>
      <c r="K14" s="94" t="s">
        <v>78</v>
      </c>
      <c r="L14" s="95">
        <v>0.86799999999999999</v>
      </c>
      <c r="M14" s="96">
        <v>0.79400000000000004</v>
      </c>
      <c r="N14" s="98">
        <v>0.64915585850344804</v>
      </c>
      <c r="Q14" s="86"/>
      <c r="R14" s="86"/>
      <c r="S14" s="86"/>
    </row>
    <row r="15" spans="2:19">
      <c r="B15" s="93" t="s">
        <v>93</v>
      </c>
      <c r="C15" s="94">
        <v>0.61</v>
      </c>
      <c r="D15" s="95">
        <v>0.67400000000000004</v>
      </c>
      <c r="E15" s="96">
        <v>0.64800000000000002</v>
      </c>
      <c r="F15" s="97">
        <v>0.72050350828181242</v>
      </c>
      <c r="G15" s="94">
        <v>0.371</v>
      </c>
      <c r="H15" s="95">
        <v>0.622</v>
      </c>
      <c r="I15" s="96">
        <v>0.61599999999999999</v>
      </c>
      <c r="J15" s="97">
        <v>0.54780664994293393</v>
      </c>
      <c r="K15" s="94">
        <v>0.27700000000000002</v>
      </c>
      <c r="L15" s="95">
        <v>0.32100000000000001</v>
      </c>
      <c r="M15" s="96">
        <v>0.19500000000000001</v>
      </c>
      <c r="N15" s="98">
        <v>0.48957297007160294</v>
      </c>
      <c r="Q15" s="86"/>
      <c r="R15" s="86"/>
      <c r="S15" s="86"/>
    </row>
    <row r="16" spans="2:19">
      <c r="B16" s="93" t="s">
        <v>94</v>
      </c>
      <c r="C16" s="94">
        <v>0.246</v>
      </c>
      <c r="D16" s="95">
        <v>0.34300000000000003</v>
      </c>
      <c r="E16" s="96">
        <v>0.36099999999999999</v>
      </c>
      <c r="F16" s="97">
        <v>0.4209222376770092</v>
      </c>
      <c r="G16" s="94">
        <v>8.6999999999999994E-2</v>
      </c>
      <c r="H16" s="95">
        <v>0.2</v>
      </c>
      <c r="I16" s="96">
        <v>0.249</v>
      </c>
      <c r="J16" s="97">
        <v>0.2836626781696937</v>
      </c>
      <c r="K16" s="94">
        <v>0.19600000000000001</v>
      </c>
      <c r="L16" s="95">
        <v>0.24299999999999999</v>
      </c>
      <c r="M16" s="96">
        <v>0.14000000000000001</v>
      </c>
      <c r="N16" s="98">
        <v>0.2670216897929153</v>
      </c>
      <c r="Q16" s="86"/>
      <c r="R16" s="86"/>
      <c r="S16" s="86"/>
    </row>
    <row r="17" spans="2:19" ht="38.25">
      <c r="B17" s="93" t="s">
        <v>1018</v>
      </c>
      <c r="C17" s="94" t="s">
        <v>78</v>
      </c>
      <c r="D17" s="95">
        <v>0.122</v>
      </c>
      <c r="E17" s="96">
        <v>8.1000000000000003E-2</v>
      </c>
      <c r="F17" s="97">
        <v>0.10389751992205273</v>
      </c>
      <c r="G17" s="94" t="s">
        <v>78</v>
      </c>
      <c r="H17" s="95">
        <v>0.183</v>
      </c>
      <c r="I17" s="96">
        <v>0.219</v>
      </c>
      <c r="J17" s="97">
        <v>9.9591067234805972E-2</v>
      </c>
      <c r="K17" s="94" t="s">
        <v>78</v>
      </c>
      <c r="L17" s="95">
        <v>3.5999999999999997E-2</v>
      </c>
      <c r="M17" s="96">
        <v>3.5999999999999997E-2</v>
      </c>
      <c r="N17" s="98">
        <v>0.1491727891152328</v>
      </c>
      <c r="Q17" s="86"/>
      <c r="R17" s="86"/>
      <c r="S17" s="86"/>
    </row>
    <row r="18" spans="2:19" ht="38.25">
      <c r="B18" s="93" t="s">
        <v>1019</v>
      </c>
      <c r="C18" s="94">
        <v>0.23699999999999999</v>
      </c>
      <c r="D18" s="95">
        <v>0.217</v>
      </c>
      <c r="E18" s="96">
        <v>0.17699999999999999</v>
      </c>
      <c r="F18" s="97">
        <v>0.22043344394611986</v>
      </c>
      <c r="G18" s="94">
        <v>0.214</v>
      </c>
      <c r="H18" s="95">
        <v>0.309</v>
      </c>
      <c r="I18" s="96">
        <v>0.27600000000000002</v>
      </c>
      <c r="J18" s="97">
        <v>0.17911640857987129</v>
      </c>
      <c r="K18" s="94">
        <v>0.112</v>
      </c>
      <c r="L18" s="95">
        <v>5.8999999999999997E-2</v>
      </c>
      <c r="M18" s="96">
        <v>4.7E-2</v>
      </c>
      <c r="N18" s="98">
        <v>0.18715011267101808</v>
      </c>
      <c r="Q18" s="86"/>
      <c r="R18" s="86"/>
      <c r="S18" s="86"/>
    </row>
    <row r="19" spans="2:19" ht="26.25" thickBot="1">
      <c r="B19" s="99" t="s">
        <v>80</v>
      </c>
      <c r="C19" s="100">
        <v>7.0000000000000007E-2</v>
      </c>
      <c r="D19" s="101">
        <v>8.5999999999999993E-2</v>
      </c>
      <c r="E19" s="102">
        <v>8.4000000000000005E-2</v>
      </c>
      <c r="F19" s="103">
        <v>9.6189699006154664E-2</v>
      </c>
      <c r="G19" s="100">
        <v>5.0999999999999997E-2</v>
      </c>
      <c r="H19" s="101">
        <v>9.2999999999999999E-2</v>
      </c>
      <c r="I19" s="102">
        <v>0.108</v>
      </c>
      <c r="J19" s="103">
        <v>8.7796012663801229E-2</v>
      </c>
      <c r="K19" s="100">
        <v>0.219</v>
      </c>
      <c r="L19" s="101">
        <v>0.22500000000000001</v>
      </c>
      <c r="M19" s="102">
        <v>0.15</v>
      </c>
      <c r="N19" s="104">
        <v>0.21419950389170525</v>
      </c>
      <c r="Q19" s="86"/>
      <c r="R19" s="86"/>
      <c r="S19" s="86"/>
    </row>
    <row r="23" spans="2:19">
      <c r="E23" s="105"/>
      <c r="F23" s="105"/>
      <c r="G23" s="105"/>
      <c r="H23" s="105"/>
      <c r="I23" s="105"/>
      <c r="J23" s="105"/>
    </row>
  </sheetData>
  <mergeCells count="6">
    <mergeCell ref="M1:N1"/>
    <mergeCell ref="B3:M3"/>
    <mergeCell ref="B5:B6"/>
    <mergeCell ref="C5:F5"/>
    <mergeCell ref="G5:J5"/>
    <mergeCell ref="K5:N5"/>
  </mergeCells>
  <pageMargins left="0.17" right="0.31" top="0.74803149606299213" bottom="0.74803149606299213" header="0.31496062992125984" footer="0.31496062992125984"/>
  <pageSetup paperSize="9" scale="71" orientation="landscape" r:id="rId1"/>
</worksheet>
</file>

<file path=xl/worksheets/sheet18.xml><?xml version="1.0" encoding="utf-8"?>
<worksheet xmlns="http://schemas.openxmlformats.org/spreadsheetml/2006/main" xmlns:r="http://schemas.openxmlformats.org/officeDocument/2006/relationships">
  <sheetPr>
    <pageSetUpPr fitToPage="1"/>
  </sheetPr>
  <dimension ref="A1:O25"/>
  <sheetViews>
    <sheetView workbookViewId="0">
      <selection activeCell="A14" sqref="A14"/>
    </sheetView>
  </sheetViews>
  <sheetFormatPr defaultRowHeight="14.25"/>
  <cols>
    <col min="1" max="1" width="56.7109375" style="51" customWidth="1"/>
    <col min="2" max="3" width="11.28515625" style="51" bestFit="1" customWidth="1"/>
    <col min="4" max="4" width="11.28515625" style="51" customWidth="1"/>
    <col min="5" max="7" width="11.28515625" style="51" bestFit="1" customWidth="1"/>
    <col min="8" max="8" width="11.28515625" style="51" customWidth="1"/>
    <col min="9" max="11" width="11.28515625" style="51" bestFit="1" customWidth="1"/>
    <col min="12" max="12" width="11.28515625" style="51" customWidth="1"/>
    <col min="13" max="13" width="11.28515625" style="51" bestFit="1" customWidth="1"/>
    <col min="14" max="16384" width="9.140625" style="51"/>
  </cols>
  <sheetData>
    <row r="1" spans="1:15" ht="15" customHeight="1">
      <c r="L1" s="1552" t="s">
        <v>107</v>
      </c>
      <c r="M1" s="1552"/>
    </row>
    <row r="2" spans="1:15">
      <c r="M2" s="106"/>
    </row>
    <row r="3" spans="1:15">
      <c r="A3" s="1588" t="s">
        <v>96</v>
      </c>
      <c r="B3" s="1588"/>
      <c r="C3" s="1588"/>
      <c r="D3" s="1588"/>
      <c r="E3" s="1588"/>
      <c r="F3" s="1588"/>
      <c r="G3" s="1588"/>
      <c r="H3" s="1588"/>
      <c r="I3" s="1588"/>
      <c r="J3" s="1588"/>
      <c r="K3" s="1588"/>
      <c r="L3" s="1588"/>
      <c r="M3" s="1588"/>
    </row>
    <row r="4" spans="1:15" ht="15" thickBot="1"/>
    <row r="5" spans="1:15" ht="27.75" customHeight="1" thickBot="1">
      <c r="A5" s="1589" t="s">
        <v>68</v>
      </c>
      <c r="B5" s="1591" t="s">
        <v>3</v>
      </c>
      <c r="C5" s="1592"/>
      <c r="D5" s="1592"/>
      <c r="E5" s="1593"/>
      <c r="F5" s="1591" t="s">
        <v>4</v>
      </c>
      <c r="G5" s="1592"/>
      <c r="H5" s="1592"/>
      <c r="I5" s="1593"/>
      <c r="J5" s="1591" t="s">
        <v>5</v>
      </c>
      <c r="K5" s="1592"/>
      <c r="L5" s="1592"/>
      <c r="M5" s="1592"/>
    </row>
    <row r="6" spans="1:15" ht="15" thickBot="1">
      <c r="A6" s="1590"/>
      <c r="B6" s="107">
        <v>39813</v>
      </c>
      <c r="C6" s="108">
        <v>40178</v>
      </c>
      <c r="D6" s="109">
        <v>40543</v>
      </c>
      <c r="E6" s="110">
        <v>40908</v>
      </c>
      <c r="F6" s="107">
        <v>39813</v>
      </c>
      <c r="G6" s="108">
        <v>40178</v>
      </c>
      <c r="H6" s="109">
        <v>40543</v>
      </c>
      <c r="I6" s="110">
        <v>40908</v>
      </c>
      <c r="J6" s="107">
        <v>39813</v>
      </c>
      <c r="K6" s="108">
        <v>40178</v>
      </c>
      <c r="L6" s="109">
        <v>40543</v>
      </c>
      <c r="M6" s="110">
        <v>40908</v>
      </c>
    </row>
    <row r="7" spans="1:15">
      <c r="A7" s="111" t="s">
        <v>1020</v>
      </c>
      <c r="B7" s="112">
        <v>0.48699999999999999</v>
      </c>
      <c r="C7" s="58">
        <v>0.43249227061464579</v>
      </c>
      <c r="D7" s="58">
        <v>0.44676092616987323</v>
      </c>
      <c r="E7" s="113">
        <v>0.45991362417805748</v>
      </c>
      <c r="F7" s="112">
        <v>0.23899999999999999</v>
      </c>
      <c r="G7" s="58">
        <v>0.28221957550435239</v>
      </c>
      <c r="H7" s="58">
        <v>0.24594547756881627</v>
      </c>
      <c r="I7" s="113">
        <v>0.21296494744741332</v>
      </c>
      <c r="J7" s="112">
        <v>0.27400000000000002</v>
      </c>
      <c r="K7" s="58">
        <v>0.28528815388100182</v>
      </c>
      <c r="L7" s="58">
        <v>0.30729359626131048</v>
      </c>
      <c r="M7" s="114">
        <v>0.32712142837452918</v>
      </c>
      <c r="O7" s="115"/>
    </row>
    <row r="8" spans="1:15">
      <c r="A8" s="116" t="s">
        <v>73</v>
      </c>
      <c r="B8" s="117">
        <v>6.9000000000000006E-2</v>
      </c>
      <c r="C8" s="63">
        <v>8.5000000000000006E-2</v>
      </c>
      <c r="D8" s="63">
        <v>6.9000000000000006E-2</v>
      </c>
      <c r="E8" s="118">
        <v>7.2394816304933704E-2</v>
      </c>
      <c r="F8" s="117">
        <v>5.6000000000000001E-2</v>
      </c>
      <c r="G8" s="63">
        <v>0.05</v>
      </c>
      <c r="H8" s="63">
        <v>0.06</v>
      </c>
      <c r="I8" s="118">
        <v>7.3183863974064914E-2</v>
      </c>
      <c r="J8" s="117">
        <v>4.1000000000000002E-2</v>
      </c>
      <c r="K8" s="63">
        <v>5.0999999999999997E-2</v>
      </c>
      <c r="L8" s="63">
        <v>0.05</v>
      </c>
      <c r="M8" s="119">
        <v>5.4233461760186487E-2</v>
      </c>
    </row>
    <row r="9" spans="1:15" ht="14.25" customHeight="1">
      <c r="A9" s="116" t="s">
        <v>1021</v>
      </c>
      <c r="B9" s="117">
        <v>7.4999999999999997E-2</v>
      </c>
      <c r="C9" s="63">
        <v>9.9796970080089212E-2</v>
      </c>
      <c r="D9" s="63">
        <v>8.1000000000000003E-2</v>
      </c>
      <c r="E9" s="118">
        <v>8.1484270892636435E-2</v>
      </c>
      <c r="F9" s="117">
        <v>7.0000000000000007E-2</v>
      </c>
      <c r="G9" s="63">
        <v>6.1789760126608306E-2</v>
      </c>
      <c r="H9" s="63">
        <v>7.0000000000000007E-2</v>
      </c>
      <c r="I9" s="118">
        <v>9.0978530906266897E-2</v>
      </c>
      <c r="J9" s="117">
        <v>3.9E-2</v>
      </c>
      <c r="K9" s="63">
        <v>6.4644849844405661E-2</v>
      </c>
      <c r="L9" s="63">
        <v>5.7000000000000002E-2</v>
      </c>
      <c r="M9" s="119">
        <v>7.0852524477819659E-2</v>
      </c>
    </row>
    <row r="10" spans="1:15">
      <c r="A10" s="116" t="s">
        <v>75</v>
      </c>
      <c r="B10" s="117">
        <v>3.5999999999999997E-2</v>
      </c>
      <c r="C10" s="63">
        <v>5.0706745919873383E-2</v>
      </c>
      <c r="D10" s="63">
        <v>4.4999999999999998E-2</v>
      </c>
      <c r="E10" s="118">
        <v>5.2987674595025111E-2</v>
      </c>
      <c r="F10" s="117">
        <v>1.6E-2</v>
      </c>
      <c r="G10" s="63">
        <v>2.6223631089222571E-2</v>
      </c>
      <c r="H10" s="63">
        <v>3.4000000000000002E-2</v>
      </c>
      <c r="I10" s="118">
        <v>4.4787665531127265E-2</v>
      </c>
      <c r="J10" s="117">
        <v>1.4E-2</v>
      </c>
      <c r="K10" s="63">
        <v>2.5487603177504977E-2</v>
      </c>
      <c r="L10" s="63">
        <v>2.5000000000000001E-2</v>
      </c>
      <c r="M10" s="119">
        <v>3.4322063846224014E-2</v>
      </c>
    </row>
    <row r="11" spans="1:15" ht="25.5">
      <c r="A11" s="116" t="s">
        <v>81</v>
      </c>
      <c r="B11" s="120" t="s">
        <v>78</v>
      </c>
      <c r="C11" s="63">
        <v>0.1152625808778772</v>
      </c>
      <c r="D11" s="63">
        <v>0.12161548295300308</v>
      </c>
      <c r="E11" s="118">
        <v>0.1231859019222291</v>
      </c>
      <c r="F11" s="121" t="s">
        <v>78</v>
      </c>
      <c r="G11" s="63">
        <v>5.0390641611460743E-2</v>
      </c>
      <c r="H11" s="63">
        <v>7.082686740105576E-2</v>
      </c>
      <c r="I11" s="118">
        <v>5.7895802062062608E-2</v>
      </c>
      <c r="J11" s="121" t="s">
        <v>78</v>
      </c>
      <c r="K11" s="63">
        <v>0.1101186839935569</v>
      </c>
      <c r="L11" s="63">
        <v>9.8203293534780897E-2</v>
      </c>
      <c r="M11" s="119">
        <v>8.8445981699926957E-2</v>
      </c>
    </row>
    <row r="12" spans="1:15" ht="27.75" customHeight="1">
      <c r="A12" s="122" t="s">
        <v>1013</v>
      </c>
      <c r="B12" s="123">
        <v>0.91800000000000004</v>
      </c>
      <c r="C12" s="61">
        <v>0.85024194434588518</v>
      </c>
      <c r="D12" s="61">
        <v>0.84799999999999998</v>
      </c>
      <c r="E12" s="124">
        <v>0.88845142150588818</v>
      </c>
      <c r="F12" s="123">
        <v>0.80200000000000005</v>
      </c>
      <c r="G12" s="61">
        <v>0.80627496703909973</v>
      </c>
      <c r="H12" s="61">
        <v>0.85899999999999999</v>
      </c>
      <c r="I12" s="124">
        <v>0.8044080646835744</v>
      </c>
      <c r="J12" s="123">
        <v>1.0309999999999999</v>
      </c>
      <c r="K12" s="61">
        <v>0.77808938068790834</v>
      </c>
      <c r="L12" s="61">
        <v>0.88</v>
      </c>
      <c r="M12" s="125">
        <v>0.7654414879340572</v>
      </c>
    </row>
    <row r="13" spans="1:15" ht="25.5">
      <c r="A13" s="116" t="s">
        <v>76</v>
      </c>
      <c r="B13" s="120" t="s">
        <v>78</v>
      </c>
      <c r="C13" s="63">
        <v>1.1565730621232486</v>
      </c>
      <c r="D13" s="63">
        <v>1.018</v>
      </c>
      <c r="E13" s="118">
        <v>1.1002859534425606</v>
      </c>
      <c r="F13" s="120" t="s">
        <v>97</v>
      </c>
      <c r="G13" s="63">
        <v>1.0432630152519295</v>
      </c>
      <c r="H13" s="63">
        <v>1.1180000000000001</v>
      </c>
      <c r="I13" s="118">
        <v>1.0445407833225719</v>
      </c>
      <c r="J13" s="117" t="s">
        <v>78</v>
      </c>
      <c r="K13" s="63">
        <v>1.1392371905782765</v>
      </c>
      <c r="L13" s="63">
        <v>1.3</v>
      </c>
      <c r="M13" s="119">
        <v>1.2127654239554264</v>
      </c>
    </row>
    <row r="14" spans="1:15" ht="26.25" thickBot="1">
      <c r="A14" s="126" t="s">
        <v>98</v>
      </c>
      <c r="B14" s="127" t="s">
        <v>78</v>
      </c>
      <c r="C14" s="128">
        <v>0.74399999999999999</v>
      </c>
      <c r="D14" s="128">
        <v>0.73899999999999999</v>
      </c>
      <c r="E14" s="129">
        <v>0.79853227281715999</v>
      </c>
      <c r="F14" s="127" t="s">
        <v>97</v>
      </c>
      <c r="G14" s="128">
        <v>0.68600000000000005</v>
      </c>
      <c r="H14" s="128">
        <v>0.748</v>
      </c>
      <c r="I14" s="129">
        <v>0.7407924617250875</v>
      </c>
      <c r="J14" s="127" t="s">
        <v>78</v>
      </c>
      <c r="K14" s="128">
        <v>0.64800000000000002</v>
      </c>
      <c r="L14" s="128">
        <v>0.74299999999999999</v>
      </c>
      <c r="M14" s="130">
        <v>0.76555664591920114</v>
      </c>
    </row>
    <row r="16" spans="1:15">
      <c r="E16" s="115"/>
      <c r="I16" s="115"/>
      <c r="M16" s="115"/>
    </row>
    <row r="17" spans="1:13">
      <c r="E17" s="115"/>
      <c r="I17" s="115"/>
      <c r="M17" s="115"/>
    </row>
    <row r="18" spans="1:13">
      <c r="E18" s="115"/>
      <c r="I18" s="115"/>
      <c r="M18" s="115"/>
    </row>
    <row r="19" spans="1:13">
      <c r="B19" s="131"/>
      <c r="C19" s="131"/>
      <c r="D19" s="131"/>
      <c r="E19" s="115"/>
      <c r="F19" s="131"/>
      <c r="G19" s="131"/>
      <c r="H19" s="131"/>
      <c r="I19" s="115"/>
      <c r="M19" s="115"/>
    </row>
    <row r="20" spans="1:13">
      <c r="A20" s="132"/>
      <c r="E20" s="115"/>
      <c r="I20" s="115"/>
      <c r="M20" s="115"/>
    </row>
    <row r="21" spans="1:13">
      <c r="A21" s="133"/>
      <c r="E21" s="115"/>
      <c r="I21" s="115"/>
      <c r="M21" s="115"/>
    </row>
    <row r="22" spans="1:13">
      <c r="A22" s="132"/>
      <c r="E22" s="115"/>
      <c r="I22" s="115"/>
      <c r="M22" s="115"/>
    </row>
    <row r="23" spans="1:13">
      <c r="A23" s="132"/>
      <c r="E23" s="115"/>
      <c r="I23" s="115"/>
      <c r="M23" s="115"/>
    </row>
    <row r="25" spans="1:13">
      <c r="C25" s="134"/>
      <c r="D25" s="134"/>
      <c r="E25" s="134"/>
    </row>
  </sheetData>
  <mergeCells count="6">
    <mergeCell ref="L1:M1"/>
    <mergeCell ref="A3:M3"/>
    <mergeCell ref="A5:A6"/>
    <mergeCell ref="B5:E5"/>
    <mergeCell ref="F5:I5"/>
    <mergeCell ref="J5:M5"/>
  </mergeCells>
  <printOptions horizontalCentered="1"/>
  <pageMargins left="0.17" right="0.17" top="0.74803149606299213" bottom="0.74803149606299213" header="0.31496062992125984" footer="0.31496062992125984"/>
  <pageSetup paperSize="9" scale="75" orientation="landscape" r:id="rId1"/>
</worksheet>
</file>

<file path=xl/worksheets/sheet19.xml><?xml version="1.0" encoding="utf-8"?>
<worksheet xmlns="http://schemas.openxmlformats.org/spreadsheetml/2006/main" xmlns:r="http://schemas.openxmlformats.org/officeDocument/2006/relationships">
  <sheetPr>
    <pageSetUpPr fitToPage="1"/>
  </sheetPr>
  <dimension ref="B1:L29"/>
  <sheetViews>
    <sheetView topLeftCell="B1" workbookViewId="0">
      <selection activeCell="E27" sqref="E27"/>
    </sheetView>
  </sheetViews>
  <sheetFormatPr defaultRowHeight="14.25"/>
  <cols>
    <col min="1" max="1" width="4.85546875" style="51" customWidth="1"/>
    <col min="2" max="2" width="60.5703125" style="51" customWidth="1"/>
    <col min="3" max="3" width="11.28515625" style="51" bestFit="1" customWidth="1"/>
    <col min="4" max="4" width="12.7109375" style="51" customWidth="1"/>
    <col min="5" max="5" width="15.5703125" style="51" customWidth="1"/>
    <col min="6" max="6" width="11.42578125" style="51" customWidth="1"/>
    <col min="7" max="7" width="10.140625" style="51" customWidth="1"/>
    <col min="8" max="9" width="16.140625" style="51" customWidth="1"/>
    <col min="10" max="10" width="13.42578125" style="51" customWidth="1"/>
    <col min="11" max="16384" width="9.140625" style="51"/>
  </cols>
  <sheetData>
    <row r="1" spans="2:12" ht="15" customHeight="1">
      <c r="I1" s="1552" t="s">
        <v>113</v>
      </c>
      <c r="J1" s="1552"/>
    </row>
    <row r="2" spans="2:12">
      <c r="J2" s="2"/>
    </row>
    <row r="3" spans="2:12">
      <c r="B3" s="1588" t="s">
        <v>1022</v>
      </c>
      <c r="C3" s="1588"/>
      <c r="D3" s="1588"/>
      <c r="E3" s="1588"/>
      <c r="F3" s="1588"/>
      <c r="G3" s="1588"/>
      <c r="H3" s="1588"/>
      <c r="I3" s="1588"/>
      <c r="J3" s="1588"/>
    </row>
    <row r="4" spans="2:12" ht="15" thickBot="1"/>
    <row r="5" spans="2:12" ht="64.5" thickBot="1">
      <c r="B5" s="135" t="s">
        <v>68</v>
      </c>
      <c r="C5" s="136" t="s">
        <v>100</v>
      </c>
      <c r="D5" s="137" t="s">
        <v>101</v>
      </c>
      <c r="E5" s="138" t="s">
        <v>38</v>
      </c>
      <c r="F5" s="135" t="s">
        <v>39</v>
      </c>
      <c r="G5" s="138" t="s">
        <v>102</v>
      </c>
      <c r="H5" s="138" t="s">
        <v>41</v>
      </c>
      <c r="I5" s="138" t="s">
        <v>103</v>
      </c>
      <c r="J5" s="135" t="s">
        <v>1023</v>
      </c>
    </row>
    <row r="6" spans="2:12" ht="14.25" customHeight="1">
      <c r="B6" s="1596" t="s">
        <v>105</v>
      </c>
      <c r="C6" s="139">
        <v>40543</v>
      </c>
      <c r="D6" s="140">
        <v>0.19700000000000001</v>
      </c>
      <c r="E6" s="141">
        <v>0.32892117784247127</v>
      </c>
      <c r="F6" s="142">
        <v>0.10692109000932649</v>
      </c>
      <c r="G6" s="141">
        <v>0.26751013837187398</v>
      </c>
      <c r="H6" s="141">
        <v>4.8759657312051514E-2</v>
      </c>
      <c r="I6" s="141">
        <v>3.7999999999999999E-2</v>
      </c>
      <c r="J6" s="142">
        <v>1</v>
      </c>
    </row>
    <row r="7" spans="2:12" ht="15" customHeight="1" thickBot="1">
      <c r="B7" s="1597"/>
      <c r="C7" s="143">
        <v>40908</v>
      </c>
      <c r="D7" s="144">
        <v>0.21299999999999999</v>
      </c>
      <c r="E7" s="145">
        <v>0.36623448600928205</v>
      </c>
      <c r="F7" s="145">
        <v>0.10387192846094903</v>
      </c>
      <c r="G7" s="145">
        <v>0.2338395355220359</v>
      </c>
      <c r="H7" s="145">
        <v>3.6613199465822643E-2</v>
      </c>
      <c r="I7" s="145">
        <v>3.3000000000000002E-2</v>
      </c>
      <c r="J7" s="146">
        <v>1</v>
      </c>
    </row>
    <row r="8" spans="2:12">
      <c r="B8" s="1594" t="s">
        <v>73</v>
      </c>
      <c r="C8" s="139">
        <v>40543</v>
      </c>
      <c r="D8" s="140">
        <v>3.6427833639236046E-2</v>
      </c>
      <c r="E8" s="141">
        <v>8.6775832282677434E-2</v>
      </c>
      <c r="F8" s="142">
        <v>4.4806886046965096E-2</v>
      </c>
      <c r="G8" s="141">
        <v>5.6434134528751997E-2</v>
      </c>
      <c r="H8" s="141">
        <v>5.681714485758798E-2</v>
      </c>
      <c r="I8" s="141">
        <v>8.429656764447134E-2</v>
      </c>
      <c r="J8" s="142">
        <v>6.3466300387043692E-2</v>
      </c>
    </row>
    <row r="9" spans="2:12" ht="15.75" customHeight="1" thickBot="1">
      <c r="B9" s="1595"/>
      <c r="C9" s="143">
        <v>40908</v>
      </c>
      <c r="D9" s="127">
        <f>'[8]ВКУПНО '!$AF$59</f>
        <v>3.3023336831018602E-2</v>
      </c>
      <c r="E9" s="128">
        <v>7.5459027054854175E-2</v>
      </c>
      <c r="F9" s="130">
        <v>4.8412440066220822E-2</v>
      </c>
      <c r="G9" s="128">
        <v>7.0357606619556395E-2</v>
      </c>
      <c r="H9" s="147">
        <v>7.2754194747738699E-2</v>
      </c>
      <c r="I9" s="147">
        <f>'[8]ВКУПНО '!$AF$57</f>
        <v>0.10501099744642564</v>
      </c>
      <c r="J9" s="130">
        <f>'[8]ВКУПНО '!$AF$52</f>
        <v>6.4572958749649481E-2</v>
      </c>
    </row>
    <row r="10" spans="2:12">
      <c r="B10" s="1594" t="s">
        <v>1021</v>
      </c>
      <c r="C10" s="139">
        <v>40543</v>
      </c>
      <c r="D10" s="140">
        <f>[9]Sheet1!$AD$59</f>
        <v>4.3389044268665945E-2</v>
      </c>
      <c r="E10" s="141">
        <v>0.11050598625273723</v>
      </c>
      <c r="F10" s="142">
        <v>4.0890173370417948E-2</v>
      </c>
      <c r="G10" s="141">
        <v>6.4860958229772558E-2</v>
      </c>
      <c r="H10" s="141">
        <v>6.9809135255451391E-2</v>
      </c>
      <c r="I10" s="141">
        <v>0.12097091686486755</v>
      </c>
      <c r="J10" s="142">
        <v>7.6771889233158863E-2</v>
      </c>
    </row>
    <row r="11" spans="2:12" ht="15.75" customHeight="1" thickBot="1">
      <c r="B11" s="1595"/>
      <c r="C11" s="143">
        <v>40908</v>
      </c>
      <c r="D11" s="127">
        <f>'[8]ВКУПНО '!$AH$59</f>
        <v>3.9174850108245327E-2</v>
      </c>
      <c r="E11" s="128">
        <f>'[8]ВКУПНО '!$AH$40</f>
        <v>9.1170252014218051E-2</v>
      </c>
      <c r="F11" s="130">
        <v>4.4174375285461941E-2</v>
      </c>
      <c r="G11" s="128">
        <v>7.2585573365333528E-2</v>
      </c>
      <c r="H11" s="147">
        <v>8.5418898341315316E-2</v>
      </c>
      <c r="I11" s="147">
        <v>0.11685302926057325</v>
      </c>
      <c r="J11" s="130">
        <v>7.3163083811302029E-2</v>
      </c>
    </row>
    <row r="12" spans="2:12" ht="15" customHeight="1">
      <c r="B12" s="1594" t="s">
        <v>75</v>
      </c>
      <c r="C12" s="139">
        <v>40543</v>
      </c>
      <c r="D12" s="140">
        <v>1.8216934439942559E-2</v>
      </c>
      <c r="E12" s="141">
        <v>5.8024279225108027E-2</v>
      </c>
      <c r="F12" s="142">
        <v>3.233644298154402E-2</v>
      </c>
      <c r="G12" s="141">
        <v>3.1415122376138249E-2</v>
      </c>
      <c r="H12" s="141">
        <v>3.3504137532024303E-2</v>
      </c>
      <c r="I12" s="141">
        <v>5.5899553806362211E-2</v>
      </c>
      <c r="J12" s="142">
        <v>3.9772546826045301E-2</v>
      </c>
    </row>
    <row r="13" spans="2:12" ht="15.75" customHeight="1" thickBot="1">
      <c r="B13" s="1595"/>
      <c r="C13" s="143">
        <v>40908</v>
      </c>
      <c r="D13" s="127">
        <v>1.5998512669924386E-2</v>
      </c>
      <c r="E13" s="128">
        <v>5.6453331454048794E-2</v>
      </c>
      <c r="F13" s="130">
        <v>3.4601585083637441E-2</v>
      </c>
      <c r="G13" s="128">
        <v>5.0260402662353508E-2</v>
      </c>
      <c r="H13" s="147">
        <v>5.3680281683375207E-2</v>
      </c>
      <c r="I13" s="147">
        <v>7.9414478049863235E-2</v>
      </c>
      <c r="J13" s="130">
        <v>4.5619588467106863E-2</v>
      </c>
    </row>
    <row r="14" spans="2:12" ht="15" customHeight="1">
      <c r="B14" s="1594" t="s">
        <v>106</v>
      </c>
      <c r="C14" s="139">
        <v>40543</v>
      </c>
      <c r="D14" s="140">
        <v>3.9421899083844622E-2</v>
      </c>
      <c r="E14" s="141">
        <v>0.10299658223654558</v>
      </c>
      <c r="F14" s="142">
        <v>8.2103293524772261E-2</v>
      </c>
      <c r="G14" s="141">
        <v>8.9679378177441163E-2</v>
      </c>
      <c r="H14" s="141">
        <v>6.7369063561252149E-2</v>
      </c>
      <c r="I14" s="141">
        <v>9.7737077055007338E-2</v>
      </c>
      <c r="J14" s="142">
        <v>8.1496615008014806E-2</v>
      </c>
      <c r="L14" s="134"/>
    </row>
    <row r="15" spans="2:12" ht="15.75" customHeight="1" thickBot="1">
      <c r="B15" s="1595"/>
      <c r="C15" s="143">
        <v>40908</v>
      </c>
      <c r="D15" s="127">
        <v>3.3576805454177412E-2</v>
      </c>
      <c r="E15" s="128">
        <v>8.3604862864684257E-2</v>
      </c>
      <c r="F15" s="130">
        <v>8.1643816009821443E-2</v>
      </c>
      <c r="G15" s="128">
        <v>0.10134986104371609</v>
      </c>
      <c r="H15" s="147">
        <v>8.0784039691560866E-2</v>
      </c>
      <c r="I15" s="147">
        <v>0.10383060489189236</v>
      </c>
      <c r="J15" s="130">
        <v>7.5417460365956618E-2</v>
      </c>
    </row>
    <row r="16" spans="2:12" ht="14.25" customHeight="1">
      <c r="B16" s="1594" t="s">
        <v>1013</v>
      </c>
      <c r="C16" s="139">
        <v>40543</v>
      </c>
      <c r="D16" s="140">
        <v>0.83956294159590328</v>
      </c>
      <c r="E16" s="141">
        <v>0.78525910880713035</v>
      </c>
      <c r="F16" s="142">
        <v>1.0957861596982297</v>
      </c>
      <c r="G16" s="141">
        <v>0.87007864313123151</v>
      </c>
      <c r="H16" s="141">
        <v>0.81389268968420769</v>
      </c>
      <c r="I16" s="141">
        <v>0.69683333671543657</v>
      </c>
      <c r="J16" s="142">
        <v>0.82668670812951284</v>
      </c>
    </row>
    <row r="17" spans="2:10" ht="15.75" customHeight="1" thickBot="1">
      <c r="B17" s="1595"/>
      <c r="C17" s="143">
        <v>40908</v>
      </c>
      <c r="D17" s="127">
        <v>0.84297289561467958</v>
      </c>
      <c r="E17" s="128">
        <v>0.82767158571730504</v>
      </c>
      <c r="F17" s="130">
        <v>1.0959394389478476</v>
      </c>
      <c r="G17" s="128">
        <v>0.96930565341733332</v>
      </c>
      <c r="H17" s="147">
        <v>0.851734173122074</v>
      </c>
      <c r="I17" s="147">
        <v>0.89865875203165857</v>
      </c>
      <c r="J17" s="130">
        <v>0.8825893522502728</v>
      </c>
    </row>
    <row r="18" spans="2:10" ht="14.25" customHeight="1">
      <c r="B18" s="1594" t="s">
        <v>76</v>
      </c>
      <c r="C18" s="139">
        <v>40543</v>
      </c>
      <c r="D18" s="140">
        <f>[10]Sheet1!$AK$56</f>
        <v>1.0765715554140065</v>
      </c>
      <c r="E18" s="141">
        <v>1.1787728837688976</v>
      </c>
      <c r="F18" s="142">
        <v>0.85018225152398941</v>
      </c>
      <c r="G18" s="141">
        <v>0.96327059297257944</v>
      </c>
      <c r="H18" s="141">
        <v>1.1704106960348748</v>
      </c>
      <c r="I18" s="141">
        <v>1.1421587541952722</v>
      </c>
      <c r="J18" s="142">
        <v>1.0669880306133392</v>
      </c>
    </row>
    <row r="19" spans="2:10" ht="15.75" customHeight="1" thickBot="1">
      <c r="B19" s="1595"/>
      <c r="C19" s="143">
        <v>40908</v>
      </c>
      <c r="D19" s="127">
        <v>0.98919169077370039</v>
      </c>
      <c r="E19" s="128">
        <v>0.90847290426788951</v>
      </c>
      <c r="F19" s="130">
        <v>1.1725094189712177</v>
      </c>
      <c r="G19" s="128">
        <v>1.1079271316796577</v>
      </c>
      <c r="H19" s="147">
        <v>0.91217821074067518</v>
      </c>
      <c r="I19" s="147">
        <v>1.0278657889972325</v>
      </c>
      <c r="J19" s="130">
        <v>1.0020267637893967</v>
      </c>
    </row>
    <row r="20" spans="2:10" ht="14.25" customHeight="1">
      <c r="B20" s="1594" t="s">
        <v>98</v>
      </c>
      <c r="C20" s="148">
        <v>40543</v>
      </c>
      <c r="D20" s="149">
        <f>[11]Sheet1!$AH$60</f>
        <v>0.59745382094944399</v>
      </c>
      <c r="E20" s="150">
        <f>[11]Sheet1!$AH$41</f>
        <v>0.70324725734106519</v>
      </c>
      <c r="F20" s="151">
        <v>0.88602419757570261</v>
      </c>
      <c r="G20" s="150">
        <v>0.75605600077564727</v>
      </c>
      <c r="H20" s="150">
        <v>0.64310227576497425</v>
      </c>
      <c r="I20" s="150">
        <v>0.68144467072700443</v>
      </c>
      <c r="J20" s="151">
        <v>0.70950244083759206</v>
      </c>
    </row>
    <row r="21" spans="2:10" ht="15.75" customHeight="1" thickBot="1">
      <c r="B21" s="1595"/>
      <c r="C21" s="143">
        <v>40908</v>
      </c>
      <c r="D21" s="152">
        <v>0.59729352693254822</v>
      </c>
      <c r="E21" s="147">
        <f>[12]Sheet1!$AI$41</f>
        <v>0.74067362985607488</v>
      </c>
      <c r="F21" s="147">
        <v>0.89468885357664607</v>
      </c>
      <c r="G21" s="147">
        <v>0.84506118747825576</v>
      </c>
      <c r="H21" s="147">
        <v>0.71425975766290384</v>
      </c>
      <c r="I21" s="147">
        <v>0.85624492408762898</v>
      </c>
      <c r="J21" s="146">
        <v>0.59729352693254822</v>
      </c>
    </row>
    <row r="23" spans="2:10">
      <c r="D23" s="115"/>
      <c r="E23" s="115"/>
      <c r="F23" s="115"/>
      <c r="G23" s="115"/>
      <c r="H23" s="115"/>
      <c r="I23" s="115"/>
    </row>
    <row r="25" spans="2:10">
      <c r="D25" s="115"/>
      <c r="E25" s="115"/>
      <c r="F25" s="115"/>
      <c r="G25" s="115"/>
      <c r="H25" s="115"/>
      <c r="I25" s="115"/>
      <c r="J25" s="115"/>
    </row>
    <row r="27" spans="2:10">
      <c r="D27" s="115"/>
      <c r="E27" s="115"/>
      <c r="F27" s="115"/>
      <c r="G27" s="115"/>
      <c r="H27" s="115"/>
      <c r="I27" s="115"/>
      <c r="J27" s="115"/>
    </row>
    <row r="29" spans="2:10">
      <c r="D29" s="115"/>
      <c r="E29" s="115"/>
      <c r="F29" s="115"/>
      <c r="G29" s="115"/>
      <c r="H29" s="115"/>
      <c r="I29" s="115"/>
    </row>
  </sheetData>
  <mergeCells count="10">
    <mergeCell ref="B14:B15"/>
    <mergeCell ref="B16:B17"/>
    <mergeCell ref="B18:B19"/>
    <mergeCell ref="B20:B21"/>
    <mergeCell ref="I1:J1"/>
    <mergeCell ref="B3:J3"/>
    <mergeCell ref="B6:B7"/>
    <mergeCell ref="B8:B9"/>
    <mergeCell ref="B10:B11"/>
    <mergeCell ref="B12:B13"/>
  </mergeCells>
  <pageMargins left="0.17" right="0.34" top="0.74803149606299213" bottom="0.74803149606299213" header="0.31496062992125984" footer="0.31496062992125984"/>
  <pageSetup paperSize="9" scale="82"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CH129"/>
  <sheetViews>
    <sheetView workbookViewId="0">
      <selection activeCell="M3" sqref="M3"/>
    </sheetView>
  </sheetViews>
  <sheetFormatPr defaultColWidth="9.5703125" defaultRowHeight="12.75"/>
  <cols>
    <col min="1" max="1" width="0.140625" style="664" customWidth="1"/>
    <col min="2" max="2" width="2.85546875" style="665" customWidth="1"/>
    <col min="3" max="3" width="0.85546875" style="665" customWidth="1"/>
    <col min="4" max="4" width="9.5703125" style="665" customWidth="1"/>
    <col min="5" max="5" width="42.85546875" style="665" customWidth="1"/>
    <col min="6" max="6" width="10.5703125" style="666" customWidth="1"/>
    <col min="7" max="7" width="12.5703125" style="666" bestFit="1" customWidth="1"/>
    <col min="8" max="8" width="10.28515625" style="666" customWidth="1"/>
    <col min="9" max="9" width="11.140625" style="666" customWidth="1"/>
    <col min="10" max="10" width="11.5703125" style="666" customWidth="1"/>
    <col min="11" max="11" width="11.42578125" style="666" customWidth="1"/>
    <col min="12" max="12" width="11.5703125" style="666" customWidth="1"/>
    <col min="13" max="13" width="11.28515625" style="666" customWidth="1"/>
    <col min="14" max="86" width="9.140625" style="666" customWidth="1"/>
    <col min="87" max="252" width="9.140625" style="665" customWidth="1"/>
    <col min="253" max="254" width="0.140625" style="665" customWidth="1"/>
    <col min="255" max="255" width="0.85546875" style="665" customWidth="1"/>
    <col min="256" max="16384" width="9.5703125" style="665"/>
  </cols>
  <sheetData>
    <row r="1" spans="1:27">
      <c r="I1" s="667"/>
    </row>
    <row r="3" spans="1:27" ht="25.5">
      <c r="B3" s="1316" t="s">
        <v>226</v>
      </c>
      <c r="C3" s="1316"/>
      <c r="D3" s="1316"/>
      <c r="E3" s="1316"/>
      <c r="F3" s="1316"/>
      <c r="G3" s="1316"/>
      <c r="H3" s="1316"/>
      <c r="I3" s="1316"/>
      <c r="M3" s="668" t="s">
        <v>1006</v>
      </c>
    </row>
    <row r="5" spans="1:27" ht="13.5" thickBot="1">
      <c r="E5" s="669"/>
      <c r="F5" s="669"/>
      <c r="G5" s="665"/>
      <c r="H5" s="1375"/>
      <c r="I5" s="1375"/>
      <c r="L5" s="1376" t="s">
        <v>1</v>
      </c>
      <c r="M5" s="1376"/>
    </row>
    <row r="6" spans="1:27" ht="13.5" thickBot="1">
      <c r="A6" s="670"/>
      <c r="B6" s="1377" t="s">
        <v>227</v>
      </c>
      <c r="C6" s="1319"/>
      <c r="D6" s="1319"/>
      <c r="E6" s="1320"/>
      <c r="F6" s="1323">
        <v>40543</v>
      </c>
      <c r="G6" s="1324"/>
      <c r="H6" s="1324"/>
      <c r="I6" s="1325"/>
      <c r="J6" s="1326">
        <v>40908</v>
      </c>
      <c r="K6" s="1324"/>
      <c r="L6" s="1324"/>
      <c r="M6" s="1325"/>
    </row>
    <row r="7" spans="1:27" ht="39" thickBot="1">
      <c r="A7" s="671"/>
      <c r="B7" s="1378"/>
      <c r="C7" s="1321"/>
      <c r="D7" s="1321"/>
      <c r="E7" s="1322"/>
      <c r="F7" s="673" t="s">
        <v>228</v>
      </c>
      <c r="G7" s="674" t="s">
        <v>229</v>
      </c>
      <c r="H7" s="675" t="s">
        <v>230</v>
      </c>
      <c r="I7" s="672" t="s">
        <v>63</v>
      </c>
      <c r="J7" s="673" t="s">
        <v>228</v>
      </c>
      <c r="K7" s="674" t="s">
        <v>229</v>
      </c>
      <c r="L7" s="675" t="s">
        <v>230</v>
      </c>
      <c r="M7" s="672" t="s">
        <v>63</v>
      </c>
    </row>
    <row r="8" spans="1:27" ht="28.5" customHeight="1" thickBot="1">
      <c r="A8" s="676"/>
      <c r="B8" s="1247" t="s">
        <v>231</v>
      </c>
      <c r="C8" s="1248"/>
      <c r="D8" s="1248"/>
      <c r="E8" s="1249"/>
      <c r="F8" s="677">
        <v>0</v>
      </c>
      <c r="G8" s="678">
        <v>0.90400000000000003</v>
      </c>
      <c r="H8" s="679">
        <v>0</v>
      </c>
      <c r="I8" s="680">
        <v>0.90400000000000003</v>
      </c>
      <c r="J8" s="677">
        <v>0</v>
      </c>
      <c r="K8" s="678">
        <v>0</v>
      </c>
      <c r="L8" s="679">
        <v>0</v>
      </c>
      <c r="M8" s="680">
        <v>0</v>
      </c>
      <c r="N8" s="681"/>
      <c r="O8" s="681"/>
      <c r="P8" s="681"/>
      <c r="Q8" s="681"/>
      <c r="R8" s="681"/>
      <c r="S8" s="681"/>
      <c r="T8" s="681"/>
      <c r="U8" s="681"/>
      <c r="V8" s="681"/>
      <c r="W8" s="681"/>
      <c r="X8" s="681"/>
      <c r="Y8" s="681"/>
      <c r="Z8" s="681"/>
      <c r="AA8" s="681"/>
    </row>
    <row r="9" spans="1:27" ht="13.5" hidden="1" thickBot="1">
      <c r="A9" s="682"/>
      <c r="B9" s="746"/>
      <c r="C9" s="1374" t="s">
        <v>232</v>
      </c>
      <c r="D9" s="1352"/>
      <c r="E9" s="1353"/>
      <c r="F9" s="686">
        <v>0</v>
      </c>
      <c r="G9" s="687">
        <v>0</v>
      </c>
      <c r="H9" s="688">
        <v>0</v>
      </c>
      <c r="I9" s="689">
        <v>0</v>
      </c>
      <c r="J9" s="686">
        <v>0</v>
      </c>
      <c r="K9" s="687">
        <v>0</v>
      </c>
      <c r="L9" s="688">
        <v>0</v>
      </c>
      <c r="M9" s="689">
        <v>0</v>
      </c>
      <c r="N9" s="681"/>
      <c r="O9" s="681"/>
      <c r="P9" s="681"/>
      <c r="Q9" s="681"/>
      <c r="R9" s="681"/>
      <c r="S9" s="681"/>
      <c r="T9" s="681"/>
      <c r="U9" s="681"/>
      <c r="V9" s="681"/>
      <c r="W9" s="681"/>
      <c r="X9" s="681"/>
      <c r="Y9" s="681"/>
      <c r="Z9" s="681"/>
      <c r="AA9" s="681"/>
    </row>
    <row r="10" spans="1:27" hidden="1">
      <c r="A10" s="682"/>
      <c r="B10" s="683"/>
      <c r="C10" s="1253" t="s">
        <v>233</v>
      </c>
      <c r="D10" s="1254"/>
      <c r="E10" s="1255"/>
      <c r="F10" s="690">
        <v>0</v>
      </c>
      <c r="G10" s="691">
        <v>0</v>
      </c>
      <c r="H10" s="692">
        <v>0</v>
      </c>
      <c r="I10" s="693">
        <v>0</v>
      </c>
      <c r="J10" s="690">
        <v>0</v>
      </c>
      <c r="K10" s="691">
        <v>0</v>
      </c>
      <c r="L10" s="692">
        <v>0</v>
      </c>
      <c r="M10" s="693">
        <v>0</v>
      </c>
      <c r="N10" s="681"/>
      <c r="O10" s="681"/>
      <c r="P10" s="681"/>
      <c r="Q10" s="681"/>
      <c r="R10" s="681"/>
      <c r="S10" s="681"/>
      <c r="T10" s="681"/>
      <c r="U10" s="681"/>
      <c r="V10" s="681"/>
      <c r="W10" s="681"/>
      <c r="X10" s="681"/>
      <c r="Y10" s="681"/>
      <c r="Z10" s="681"/>
      <c r="AA10" s="681"/>
    </row>
    <row r="11" spans="1:27" ht="13.5" hidden="1" thickBot="1">
      <c r="A11" s="682"/>
      <c r="B11" s="683"/>
      <c r="C11" s="1293" t="s">
        <v>234</v>
      </c>
      <c r="D11" s="1294"/>
      <c r="E11" s="1295"/>
      <c r="F11" s="690">
        <v>0</v>
      </c>
      <c r="G11" s="691">
        <v>0</v>
      </c>
      <c r="H11" s="692">
        <v>0</v>
      </c>
      <c r="I11" s="693">
        <v>0</v>
      </c>
      <c r="J11" s="690">
        <v>0</v>
      </c>
      <c r="K11" s="691">
        <v>0</v>
      </c>
      <c r="L11" s="692">
        <v>0</v>
      </c>
      <c r="M11" s="693">
        <v>0</v>
      </c>
      <c r="N11" s="681"/>
      <c r="O11" s="681"/>
      <c r="P11" s="681"/>
      <c r="Q11" s="681"/>
      <c r="R11" s="681"/>
      <c r="S11" s="681"/>
      <c r="T11" s="681"/>
      <c r="U11" s="681"/>
      <c r="V11" s="681"/>
      <c r="W11" s="681"/>
      <c r="X11" s="681"/>
      <c r="Y11" s="681"/>
      <c r="Z11" s="681"/>
      <c r="AA11" s="681"/>
    </row>
    <row r="12" spans="1:27">
      <c r="A12" s="682"/>
      <c r="B12" s="683"/>
      <c r="C12" s="1343" t="s">
        <v>235</v>
      </c>
      <c r="D12" s="1343"/>
      <c r="E12" s="1344"/>
      <c r="F12" s="690">
        <v>0</v>
      </c>
      <c r="G12" s="691">
        <v>0.90400000000000003</v>
      </c>
      <c r="H12" s="692">
        <v>0</v>
      </c>
      <c r="I12" s="693">
        <v>0.90400000000000003</v>
      </c>
      <c r="J12" s="691">
        <v>0</v>
      </c>
      <c r="K12" s="691">
        <v>0</v>
      </c>
      <c r="L12" s="692">
        <v>0</v>
      </c>
      <c r="M12" s="693">
        <v>0</v>
      </c>
      <c r="N12" s="681"/>
      <c r="O12" s="681"/>
      <c r="P12" s="681"/>
      <c r="Q12" s="681"/>
      <c r="R12" s="681"/>
      <c r="S12" s="681"/>
      <c r="T12" s="681"/>
      <c r="U12" s="681"/>
      <c r="V12" s="681"/>
      <c r="W12" s="681"/>
      <c r="X12" s="681"/>
      <c r="Y12" s="681"/>
      <c r="Z12" s="681"/>
      <c r="AA12" s="681"/>
    </row>
    <row r="13" spans="1:27" ht="0.75" customHeight="1" thickBot="1">
      <c r="A13" s="682"/>
      <c r="B13" s="694"/>
      <c r="C13" s="1351" t="s">
        <v>236</v>
      </c>
      <c r="D13" s="1297"/>
      <c r="E13" s="1298"/>
      <c r="F13" s="690">
        <v>0</v>
      </c>
      <c r="G13" s="691">
        <v>0</v>
      </c>
      <c r="H13" s="695">
        <v>0</v>
      </c>
      <c r="I13" s="696">
        <v>0</v>
      </c>
      <c r="J13" s="690">
        <v>0</v>
      </c>
      <c r="K13" s="691">
        <v>0</v>
      </c>
      <c r="L13" s="695">
        <v>0</v>
      </c>
      <c r="M13" s="696">
        <v>0</v>
      </c>
      <c r="N13" s="681"/>
      <c r="O13" s="681"/>
      <c r="P13" s="681"/>
      <c r="Q13" s="681"/>
      <c r="R13" s="681"/>
      <c r="S13" s="681"/>
      <c r="T13" s="681"/>
      <c r="U13" s="681"/>
      <c r="V13" s="681"/>
      <c r="W13" s="681"/>
      <c r="X13" s="681"/>
      <c r="Y13" s="681"/>
      <c r="Z13" s="681"/>
      <c r="AA13" s="681"/>
    </row>
    <row r="14" spans="1:27" ht="13.5" thickBot="1">
      <c r="A14" s="676"/>
      <c r="B14" s="1247" t="s">
        <v>237</v>
      </c>
      <c r="C14" s="1248"/>
      <c r="D14" s="1248"/>
      <c r="E14" s="1249"/>
      <c r="F14" s="745">
        <v>7.0000000000000001E-3</v>
      </c>
      <c r="G14" s="678">
        <v>0</v>
      </c>
      <c r="H14" s="679">
        <v>0</v>
      </c>
      <c r="I14" s="700">
        <v>7.0000000000000001E-3</v>
      </c>
      <c r="J14" s="745">
        <v>0</v>
      </c>
      <c r="K14" s="678">
        <v>0</v>
      </c>
      <c r="L14" s="679">
        <v>0</v>
      </c>
      <c r="M14" s="700">
        <v>0</v>
      </c>
      <c r="N14" s="681"/>
      <c r="O14" s="681"/>
      <c r="P14" s="681"/>
      <c r="Q14" s="681"/>
      <c r="R14" s="681"/>
      <c r="S14" s="681"/>
      <c r="T14" s="681"/>
      <c r="U14" s="681"/>
      <c r="V14" s="681"/>
      <c r="W14" s="681"/>
      <c r="X14" s="681"/>
      <c r="Y14" s="681"/>
      <c r="Z14" s="681"/>
      <c r="AA14" s="681"/>
    </row>
    <row r="15" spans="1:27" ht="25.5" hidden="1">
      <c r="A15" s="682" t="s">
        <v>238</v>
      </c>
      <c r="B15" s="701"/>
      <c r="C15" s="1352" t="s">
        <v>239</v>
      </c>
      <c r="D15" s="1352"/>
      <c r="E15" s="1353"/>
      <c r="F15" s="702">
        <v>0</v>
      </c>
      <c r="G15" s="703">
        <v>0</v>
      </c>
      <c r="H15" s="704">
        <v>0</v>
      </c>
      <c r="I15" s="705">
        <v>0</v>
      </c>
      <c r="J15" s="702">
        <v>0</v>
      </c>
      <c r="K15" s="703">
        <v>0</v>
      </c>
      <c r="L15" s="704">
        <v>0</v>
      </c>
      <c r="M15" s="705">
        <v>0</v>
      </c>
      <c r="N15" s="681"/>
      <c r="O15" s="681"/>
      <c r="P15" s="681"/>
      <c r="Q15" s="681"/>
      <c r="R15" s="681"/>
      <c r="S15" s="681"/>
      <c r="T15" s="681"/>
      <c r="U15" s="681"/>
      <c r="V15" s="681"/>
      <c r="W15" s="681"/>
      <c r="X15" s="681"/>
      <c r="Y15" s="681"/>
      <c r="Z15" s="681"/>
      <c r="AA15" s="681"/>
    </row>
    <row r="16" spans="1:27" hidden="1">
      <c r="A16" s="682"/>
      <c r="B16" s="694"/>
      <c r="C16" s="706"/>
      <c r="D16" s="1244" t="s">
        <v>240</v>
      </c>
      <c r="E16" s="1246"/>
      <c r="F16" s="690">
        <v>0</v>
      </c>
      <c r="G16" s="691">
        <v>0</v>
      </c>
      <c r="H16" s="695">
        <v>0</v>
      </c>
      <c r="I16" s="707">
        <v>0</v>
      </c>
      <c r="J16" s="690">
        <v>0</v>
      </c>
      <c r="K16" s="691">
        <v>0</v>
      </c>
      <c r="L16" s="695">
        <v>0</v>
      </c>
      <c r="M16" s="707">
        <v>0</v>
      </c>
      <c r="N16" s="681"/>
      <c r="O16" s="681"/>
      <c r="P16" s="681"/>
      <c r="Q16" s="681"/>
      <c r="R16" s="681"/>
      <c r="S16" s="681"/>
      <c r="T16" s="681"/>
      <c r="U16" s="681"/>
      <c r="V16" s="681"/>
      <c r="W16" s="681"/>
      <c r="X16" s="681"/>
      <c r="Y16" s="681"/>
      <c r="Z16" s="681"/>
      <c r="AA16" s="681"/>
    </row>
    <row r="17" spans="1:27" hidden="1">
      <c r="A17" s="708"/>
      <c r="B17" s="694"/>
      <c r="C17" s="706"/>
      <c r="D17" s="1244" t="s">
        <v>241</v>
      </c>
      <c r="E17" s="1246"/>
      <c r="F17" s="709">
        <v>0</v>
      </c>
      <c r="G17" s="710">
        <v>0</v>
      </c>
      <c r="H17" s="711">
        <v>0</v>
      </c>
      <c r="I17" s="707">
        <v>0</v>
      </c>
      <c r="J17" s="709">
        <v>0</v>
      </c>
      <c r="K17" s="710">
        <v>0</v>
      </c>
      <c r="L17" s="711">
        <v>0</v>
      </c>
      <c r="M17" s="707">
        <v>0</v>
      </c>
      <c r="N17" s="681"/>
      <c r="O17" s="681"/>
      <c r="P17" s="681"/>
      <c r="Q17" s="681"/>
      <c r="R17" s="681"/>
      <c r="S17" s="681"/>
      <c r="T17" s="681"/>
      <c r="U17" s="681"/>
      <c r="V17" s="681"/>
      <c r="W17" s="681"/>
      <c r="X17" s="681"/>
      <c r="Y17" s="681"/>
      <c r="Z17" s="681"/>
      <c r="AA17" s="681"/>
    </row>
    <row r="18" spans="1:27">
      <c r="A18" s="712"/>
      <c r="B18" s="694"/>
      <c r="C18" s="1244" t="s">
        <v>242</v>
      </c>
      <c r="D18" s="1245"/>
      <c r="E18" s="1246"/>
      <c r="F18" s="690">
        <v>7.0000000000000001E-3</v>
      </c>
      <c r="G18" s="691">
        <v>0</v>
      </c>
      <c r="H18" s="692">
        <v>0</v>
      </c>
      <c r="I18" s="707">
        <v>7.0000000000000001E-3</v>
      </c>
      <c r="J18" s="691">
        <v>0</v>
      </c>
      <c r="K18" s="691">
        <v>0</v>
      </c>
      <c r="L18" s="692">
        <v>0</v>
      </c>
      <c r="M18" s="707">
        <v>0</v>
      </c>
      <c r="N18" s="681"/>
      <c r="O18" s="681"/>
      <c r="P18" s="681"/>
      <c r="Q18" s="681"/>
      <c r="R18" s="681"/>
      <c r="S18" s="681"/>
      <c r="T18" s="681"/>
      <c r="U18" s="681"/>
      <c r="V18" s="681"/>
      <c r="W18" s="681"/>
      <c r="X18" s="681"/>
      <c r="Y18" s="681"/>
      <c r="Z18" s="681"/>
      <c r="AA18" s="681"/>
    </row>
    <row r="19" spans="1:27" ht="13.5" thickBot="1">
      <c r="A19" s="708"/>
      <c r="B19" s="694"/>
      <c r="C19" s="1244" t="s">
        <v>243</v>
      </c>
      <c r="D19" s="1245"/>
      <c r="E19" s="1246"/>
      <c r="F19" s="690">
        <v>7.0000000000000001E-3</v>
      </c>
      <c r="G19" s="691">
        <v>0</v>
      </c>
      <c r="H19" s="695">
        <v>0</v>
      </c>
      <c r="I19" s="713">
        <v>7.0000000000000001E-3</v>
      </c>
      <c r="J19" s="690">
        <v>0</v>
      </c>
      <c r="K19" s="691">
        <v>0</v>
      </c>
      <c r="L19" s="695">
        <v>0</v>
      </c>
      <c r="M19" s="713">
        <v>0</v>
      </c>
      <c r="N19" s="681"/>
      <c r="O19" s="681"/>
      <c r="P19" s="681"/>
      <c r="Q19" s="681"/>
      <c r="R19" s="681"/>
      <c r="S19" s="681"/>
      <c r="T19" s="681"/>
      <c r="U19" s="681"/>
      <c r="V19" s="681"/>
      <c r="W19" s="681"/>
      <c r="X19" s="681"/>
      <c r="Y19" s="681"/>
      <c r="Z19" s="681"/>
      <c r="AA19" s="681"/>
    </row>
    <row r="20" spans="1:27" hidden="1">
      <c r="A20" s="708"/>
      <c r="B20" s="694"/>
      <c r="C20" s="706"/>
      <c r="D20" s="1244" t="s">
        <v>241</v>
      </c>
      <c r="E20" s="1246"/>
      <c r="F20" s="690">
        <v>0</v>
      </c>
      <c r="G20" s="691">
        <v>0</v>
      </c>
      <c r="H20" s="695">
        <v>0</v>
      </c>
      <c r="I20" s="714">
        <v>0</v>
      </c>
      <c r="J20" s="691">
        <v>0</v>
      </c>
      <c r="K20" s="691">
        <v>0</v>
      </c>
      <c r="L20" s="695">
        <v>0</v>
      </c>
      <c r="M20" s="714">
        <v>0</v>
      </c>
      <c r="N20" s="681"/>
      <c r="O20" s="681"/>
      <c r="P20" s="681"/>
      <c r="Q20" s="681"/>
      <c r="R20" s="681"/>
      <c r="S20" s="681"/>
      <c r="T20" s="681"/>
      <c r="U20" s="681"/>
      <c r="V20" s="681"/>
      <c r="W20" s="681"/>
      <c r="X20" s="681"/>
      <c r="Y20" s="681"/>
      <c r="Z20" s="681"/>
      <c r="AA20" s="681"/>
    </row>
    <row r="21" spans="1:27" ht="25.5" hidden="1">
      <c r="A21" s="682" t="s">
        <v>244</v>
      </c>
      <c r="B21" s="694"/>
      <c r="C21" s="1244" t="s">
        <v>245</v>
      </c>
      <c r="D21" s="1245"/>
      <c r="E21" s="1246"/>
      <c r="F21" s="690">
        <v>0</v>
      </c>
      <c r="G21" s="691">
        <v>0</v>
      </c>
      <c r="H21" s="695">
        <v>0</v>
      </c>
      <c r="I21" s="707">
        <v>0</v>
      </c>
      <c r="J21" s="691">
        <v>0</v>
      </c>
      <c r="K21" s="691">
        <v>0</v>
      </c>
      <c r="L21" s="695">
        <v>0</v>
      </c>
      <c r="M21" s="707">
        <v>0</v>
      </c>
      <c r="N21" s="681"/>
      <c r="O21" s="681"/>
      <c r="P21" s="681"/>
      <c r="Q21" s="681"/>
      <c r="R21" s="681"/>
      <c r="S21" s="681"/>
      <c r="T21" s="681"/>
      <c r="U21" s="681"/>
      <c r="V21" s="681"/>
      <c r="W21" s="681"/>
      <c r="X21" s="681"/>
      <c r="Y21" s="681"/>
      <c r="Z21" s="681"/>
      <c r="AA21" s="681"/>
    </row>
    <row r="22" spans="1:27" hidden="1">
      <c r="A22" s="708"/>
      <c r="B22" s="694"/>
      <c r="C22" s="706"/>
      <c r="D22" s="1244" t="s">
        <v>240</v>
      </c>
      <c r="E22" s="1246"/>
      <c r="F22" s="690">
        <v>0</v>
      </c>
      <c r="G22" s="691">
        <v>0</v>
      </c>
      <c r="H22" s="695">
        <v>0</v>
      </c>
      <c r="I22" s="707">
        <v>0</v>
      </c>
      <c r="J22" s="691">
        <v>0</v>
      </c>
      <c r="K22" s="691">
        <v>0</v>
      </c>
      <c r="L22" s="695">
        <v>0</v>
      </c>
      <c r="M22" s="707">
        <v>0</v>
      </c>
      <c r="N22" s="681"/>
      <c r="O22" s="681"/>
      <c r="P22" s="681"/>
      <c r="Q22" s="681"/>
      <c r="R22" s="681"/>
      <c r="S22" s="681"/>
      <c r="T22" s="681"/>
      <c r="U22" s="681"/>
      <c r="V22" s="681"/>
      <c r="W22" s="681"/>
      <c r="X22" s="681"/>
      <c r="Y22" s="681"/>
      <c r="Z22" s="681"/>
      <c r="AA22" s="681"/>
    </row>
    <row r="23" spans="1:27" ht="13.5" hidden="1" thickBot="1">
      <c r="A23" s="708"/>
      <c r="B23" s="694"/>
      <c r="C23" s="706"/>
      <c r="D23" s="1244" t="s">
        <v>241</v>
      </c>
      <c r="E23" s="1246"/>
      <c r="F23" s="690">
        <v>0</v>
      </c>
      <c r="G23" s="691">
        <v>0</v>
      </c>
      <c r="H23" s="695">
        <v>0</v>
      </c>
      <c r="I23" s="707">
        <v>0</v>
      </c>
      <c r="J23" s="691">
        <v>0</v>
      </c>
      <c r="K23" s="691">
        <v>0</v>
      </c>
      <c r="L23" s="695">
        <v>0</v>
      </c>
      <c r="M23" s="707">
        <v>0</v>
      </c>
      <c r="N23" s="681"/>
      <c r="O23" s="681"/>
      <c r="P23" s="681"/>
      <c r="Q23" s="681"/>
      <c r="R23" s="681"/>
      <c r="S23" s="681"/>
      <c r="T23" s="681"/>
      <c r="U23" s="681"/>
      <c r="V23" s="681"/>
      <c r="W23" s="681"/>
      <c r="X23" s="681"/>
      <c r="Y23" s="681"/>
      <c r="Z23" s="681"/>
      <c r="AA23" s="681"/>
    </row>
    <row r="24" spans="1:27" ht="12" customHeight="1" thickBot="1">
      <c r="A24" s="676"/>
      <c r="B24" s="1299" t="s">
        <v>246</v>
      </c>
      <c r="C24" s="1300"/>
      <c r="D24" s="1300"/>
      <c r="E24" s="1301"/>
      <c r="F24" s="677">
        <v>8903.8889999999992</v>
      </c>
      <c r="G24" s="678">
        <v>8707.0308699999987</v>
      </c>
      <c r="H24" s="715">
        <v>761.03800000000001</v>
      </c>
      <c r="I24" s="713">
        <v>18371.957869999998</v>
      </c>
      <c r="J24" s="678">
        <v>5828.665</v>
      </c>
      <c r="K24" s="678">
        <v>4965.95</v>
      </c>
      <c r="L24" s="715">
        <v>3065.9580000000001</v>
      </c>
      <c r="M24" s="713">
        <v>13860.573</v>
      </c>
      <c r="N24" s="681"/>
      <c r="O24" s="681"/>
      <c r="P24" s="681"/>
      <c r="Q24" s="681"/>
      <c r="R24" s="681"/>
      <c r="S24" s="681"/>
      <c r="T24" s="681"/>
      <c r="U24" s="681"/>
      <c r="V24" s="681"/>
      <c r="W24" s="681"/>
      <c r="X24" s="681"/>
      <c r="Y24" s="681"/>
      <c r="Z24" s="681"/>
      <c r="AA24" s="681"/>
    </row>
    <row r="25" spans="1:27" ht="13.5" hidden="1" thickBot="1">
      <c r="A25" s="682"/>
      <c r="B25" s="716"/>
      <c r="C25" s="1371" t="s">
        <v>247</v>
      </c>
      <c r="D25" s="1372"/>
      <c r="E25" s="1373"/>
      <c r="F25" s="686">
        <v>0</v>
      </c>
      <c r="G25" s="687">
        <v>0</v>
      </c>
      <c r="H25" s="717">
        <v>0</v>
      </c>
      <c r="I25" s="714">
        <v>0</v>
      </c>
      <c r="J25" s="687">
        <v>0</v>
      </c>
      <c r="K25" s="687">
        <v>0</v>
      </c>
      <c r="L25" s="717">
        <v>0</v>
      </c>
      <c r="M25" s="714">
        <v>0</v>
      </c>
      <c r="N25" s="681"/>
      <c r="O25" s="681"/>
      <c r="P25" s="681"/>
      <c r="Q25" s="681"/>
      <c r="R25" s="681"/>
      <c r="S25" s="681"/>
      <c r="T25" s="681"/>
      <c r="U25" s="681"/>
      <c r="V25" s="681"/>
      <c r="W25" s="681"/>
      <c r="X25" s="681"/>
      <c r="Y25" s="681"/>
      <c r="Z25" s="681"/>
      <c r="AA25" s="681"/>
    </row>
    <row r="26" spans="1:27">
      <c r="A26" s="682"/>
      <c r="B26" s="685"/>
      <c r="C26" s="1370" t="s">
        <v>248</v>
      </c>
      <c r="D26" s="1267"/>
      <c r="E26" s="1268"/>
      <c r="F26" s="690">
        <v>805.32</v>
      </c>
      <c r="G26" s="691">
        <v>96.586570000000066</v>
      </c>
      <c r="H26" s="695">
        <v>161.21199999999999</v>
      </c>
      <c r="I26" s="707">
        <v>1063.1185700000001</v>
      </c>
      <c r="J26" s="691">
        <v>546.03599999999994</v>
      </c>
      <c r="K26" s="691">
        <v>320.71499999999997</v>
      </c>
      <c r="L26" s="695">
        <v>26.492000000000001</v>
      </c>
      <c r="M26" s="707">
        <v>893.24300000000005</v>
      </c>
      <c r="N26" s="681"/>
      <c r="O26" s="681"/>
      <c r="P26" s="681"/>
      <c r="Q26" s="681"/>
      <c r="R26" s="681"/>
      <c r="S26" s="681"/>
      <c r="T26" s="681"/>
      <c r="U26" s="681"/>
      <c r="V26" s="681"/>
      <c r="W26" s="681"/>
      <c r="X26" s="681"/>
      <c r="Y26" s="681"/>
      <c r="Z26" s="681"/>
      <c r="AA26" s="681"/>
    </row>
    <row r="27" spans="1:27">
      <c r="A27" s="682"/>
      <c r="B27" s="718"/>
      <c r="C27" s="1359" t="s">
        <v>249</v>
      </c>
      <c r="D27" s="1242"/>
      <c r="E27" s="1243"/>
      <c r="F27" s="690">
        <v>109.441</v>
      </c>
      <c r="G27" s="691">
        <v>50.819000000000003</v>
      </c>
      <c r="H27" s="695">
        <v>0.35299999999999998</v>
      </c>
      <c r="I27" s="707">
        <v>160.613</v>
      </c>
      <c r="J27" s="691">
        <v>192.672</v>
      </c>
      <c r="K27" s="691">
        <v>42.503</v>
      </c>
      <c r="L27" s="695">
        <v>0.60399999999999998</v>
      </c>
      <c r="M27" s="707">
        <v>235.779</v>
      </c>
      <c r="N27" s="681"/>
      <c r="O27" s="681"/>
      <c r="P27" s="681"/>
      <c r="Q27" s="681"/>
      <c r="R27" s="681"/>
      <c r="S27" s="681"/>
      <c r="T27" s="681"/>
      <c r="U27" s="681"/>
      <c r="V27" s="681"/>
      <c r="W27" s="681"/>
      <c r="X27" s="681"/>
      <c r="Y27" s="681"/>
      <c r="Z27" s="681"/>
      <c r="AA27" s="681"/>
    </row>
    <row r="28" spans="1:27">
      <c r="A28" s="682"/>
      <c r="B28" s="701"/>
      <c r="C28" s="1359" t="s">
        <v>250</v>
      </c>
      <c r="D28" s="1242"/>
      <c r="E28" s="1243"/>
      <c r="F28" s="686">
        <v>1922.671</v>
      </c>
      <c r="G28" s="687">
        <v>1778.5702699999999</v>
      </c>
      <c r="H28" s="717">
        <v>198.72300000000001</v>
      </c>
      <c r="I28" s="707">
        <v>3899.9642699999999</v>
      </c>
      <c r="J28" s="687">
        <v>2050.8119999999999</v>
      </c>
      <c r="K28" s="687">
        <v>1636.277</v>
      </c>
      <c r="L28" s="717">
        <v>516.38300000000004</v>
      </c>
      <c r="M28" s="707">
        <v>4203.4719999999998</v>
      </c>
      <c r="N28" s="681"/>
      <c r="O28" s="681"/>
      <c r="P28" s="681"/>
      <c r="Q28" s="681"/>
      <c r="R28" s="681"/>
      <c r="S28" s="681"/>
      <c r="T28" s="681"/>
      <c r="U28" s="681"/>
      <c r="V28" s="681"/>
      <c r="W28" s="681"/>
      <c r="X28" s="681"/>
      <c r="Y28" s="681"/>
      <c r="Z28" s="681"/>
      <c r="AA28" s="681"/>
    </row>
    <row r="29" spans="1:27">
      <c r="A29" s="682"/>
      <c r="B29" s="701"/>
      <c r="C29" s="1359" t="s">
        <v>251</v>
      </c>
      <c r="D29" s="1242"/>
      <c r="E29" s="1243"/>
      <c r="F29" s="686">
        <v>691.41700000000003</v>
      </c>
      <c r="G29" s="687">
        <v>2613.6133100000002</v>
      </c>
      <c r="H29" s="717">
        <v>195.613</v>
      </c>
      <c r="I29" s="707">
        <v>3500.6433099999999</v>
      </c>
      <c r="J29" s="687">
        <v>624.15</v>
      </c>
      <c r="K29" s="687">
        <v>1817.35</v>
      </c>
      <c r="L29" s="717">
        <v>373.32100000000003</v>
      </c>
      <c r="M29" s="707">
        <v>2814.8209999999999</v>
      </c>
      <c r="N29" s="681"/>
      <c r="O29" s="681"/>
      <c r="P29" s="681"/>
      <c r="Q29" s="681"/>
      <c r="R29" s="681"/>
      <c r="S29" s="681"/>
      <c r="T29" s="681"/>
      <c r="U29" s="681"/>
      <c r="V29" s="681"/>
      <c r="W29" s="681"/>
      <c r="X29" s="681"/>
      <c r="Y29" s="681"/>
      <c r="Z29" s="681"/>
      <c r="AA29" s="681"/>
    </row>
    <row r="30" spans="1:27">
      <c r="A30" s="682"/>
      <c r="B30" s="701"/>
      <c r="C30" s="1359" t="s">
        <v>252</v>
      </c>
      <c r="D30" s="1242"/>
      <c r="E30" s="1243"/>
      <c r="F30" s="686">
        <v>747.48299999999995</v>
      </c>
      <c r="G30" s="687">
        <v>337.35700000000003</v>
      </c>
      <c r="H30" s="717">
        <v>125.422</v>
      </c>
      <c r="I30" s="707">
        <v>1210.2619999999999</v>
      </c>
      <c r="J30" s="687">
        <v>789.197</v>
      </c>
      <c r="K30" s="687">
        <v>386.15</v>
      </c>
      <c r="L30" s="717">
        <v>166.73099999999999</v>
      </c>
      <c r="M30" s="707">
        <v>1342.078</v>
      </c>
      <c r="N30" s="681"/>
      <c r="O30" s="681"/>
      <c r="P30" s="681"/>
      <c r="Q30" s="681"/>
      <c r="R30" s="681"/>
      <c r="S30" s="681"/>
      <c r="T30" s="681"/>
      <c r="U30" s="681"/>
      <c r="V30" s="681"/>
      <c r="W30" s="681"/>
      <c r="X30" s="681"/>
      <c r="Y30" s="681"/>
      <c r="Z30" s="681"/>
      <c r="AA30" s="681"/>
    </row>
    <row r="31" spans="1:27">
      <c r="A31" s="719"/>
      <c r="B31" s="701"/>
      <c r="C31" s="1359" t="s">
        <v>253</v>
      </c>
      <c r="D31" s="1242"/>
      <c r="E31" s="1243"/>
      <c r="F31" s="686">
        <v>3963.2950000000001</v>
      </c>
      <c r="G31" s="687">
        <v>3591.0893999999998</v>
      </c>
      <c r="H31" s="717">
        <v>76.909000000000006</v>
      </c>
      <c r="I31" s="707">
        <v>7631.2934000000005</v>
      </c>
      <c r="J31" s="687">
        <v>1379.9559999999999</v>
      </c>
      <c r="K31" s="687">
        <v>694.43899999999996</v>
      </c>
      <c r="L31" s="717">
        <v>1793.07</v>
      </c>
      <c r="M31" s="707">
        <v>3867.4650000000001</v>
      </c>
      <c r="N31" s="681"/>
      <c r="O31" s="681"/>
      <c r="P31" s="681"/>
      <c r="Q31" s="681"/>
      <c r="R31" s="681"/>
      <c r="S31" s="681"/>
      <c r="T31" s="681"/>
      <c r="U31" s="681"/>
      <c r="V31" s="681"/>
      <c r="W31" s="681"/>
      <c r="X31" s="681"/>
      <c r="Y31" s="681"/>
      <c r="Z31" s="681"/>
      <c r="AA31" s="681"/>
    </row>
    <row r="32" spans="1:27" ht="28.5" customHeight="1" thickBot="1">
      <c r="A32" s="719"/>
      <c r="B32" s="720"/>
      <c r="C32" s="1350" t="s">
        <v>254</v>
      </c>
      <c r="D32" s="1257"/>
      <c r="E32" s="1258"/>
      <c r="F32" s="686">
        <v>664.26199999999994</v>
      </c>
      <c r="G32" s="687">
        <v>238.99532000000002</v>
      </c>
      <c r="H32" s="717">
        <v>2.806</v>
      </c>
      <c r="I32" s="696">
        <v>906.06332000000009</v>
      </c>
      <c r="J32" s="687">
        <v>245.84200000000001</v>
      </c>
      <c r="K32" s="687">
        <v>68.516000000000005</v>
      </c>
      <c r="L32" s="717">
        <v>189.357</v>
      </c>
      <c r="M32" s="696">
        <v>503.71499999999997</v>
      </c>
      <c r="N32" s="681"/>
      <c r="O32" s="681"/>
      <c r="P32" s="681"/>
      <c r="Q32" s="681"/>
      <c r="R32" s="681"/>
      <c r="S32" s="681"/>
      <c r="T32" s="681"/>
      <c r="U32" s="681"/>
      <c r="V32" s="681"/>
      <c r="W32" s="681"/>
      <c r="X32" s="681"/>
      <c r="Y32" s="681"/>
      <c r="Z32" s="681"/>
      <c r="AA32" s="681"/>
    </row>
    <row r="33" spans="1:27" ht="13.5" thickBot="1">
      <c r="A33" s="676"/>
      <c r="B33" s="1366" t="s">
        <v>255</v>
      </c>
      <c r="C33" s="1333"/>
      <c r="D33" s="1333"/>
      <c r="E33" s="1334"/>
      <c r="F33" s="697">
        <v>53661.572</v>
      </c>
      <c r="G33" s="678">
        <v>17426.355490000002</v>
      </c>
      <c r="H33" s="699">
        <v>2785.355</v>
      </c>
      <c r="I33" s="721">
        <v>73873.282490000012</v>
      </c>
      <c r="J33" s="698">
        <v>54688.489000000001</v>
      </c>
      <c r="K33" s="678">
        <v>17747.251</v>
      </c>
      <c r="L33" s="699">
        <v>3661.06</v>
      </c>
      <c r="M33" s="721">
        <v>76096.800000000003</v>
      </c>
      <c r="N33" s="681"/>
      <c r="O33" s="681"/>
      <c r="P33" s="681"/>
      <c r="Q33" s="681"/>
      <c r="R33" s="681"/>
      <c r="S33" s="681"/>
      <c r="T33" s="681"/>
      <c r="U33" s="681"/>
      <c r="V33" s="681"/>
      <c r="W33" s="681"/>
      <c r="X33" s="681"/>
      <c r="Y33" s="681"/>
      <c r="Z33" s="681"/>
      <c r="AA33" s="681"/>
    </row>
    <row r="34" spans="1:27" ht="27" customHeight="1">
      <c r="A34" s="682"/>
      <c r="B34" s="684"/>
      <c r="C34" s="1343" t="s">
        <v>256</v>
      </c>
      <c r="D34" s="1343"/>
      <c r="E34" s="1344"/>
      <c r="F34" s="722">
        <v>14713.647000000001</v>
      </c>
      <c r="G34" s="723">
        <v>5457.3839300000036</v>
      </c>
      <c r="H34" s="724">
        <v>1275.4549999999999</v>
      </c>
      <c r="I34" s="705">
        <v>21446.485930000003</v>
      </c>
      <c r="J34" s="725">
        <v>13950.511</v>
      </c>
      <c r="K34" s="723">
        <v>5342.933</v>
      </c>
      <c r="L34" s="724">
        <v>1580.923</v>
      </c>
      <c r="M34" s="705">
        <v>20874.366999999998</v>
      </c>
      <c r="N34" s="681"/>
      <c r="O34" s="681"/>
      <c r="P34" s="681"/>
      <c r="Q34" s="681"/>
      <c r="R34" s="681"/>
      <c r="S34" s="681"/>
      <c r="T34" s="681"/>
      <c r="U34" s="681"/>
      <c r="V34" s="681"/>
      <c r="W34" s="681"/>
      <c r="X34" s="681"/>
      <c r="Y34" s="681"/>
      <c r="Z34" s="681"/>
      <c r="AA34" s="681"/>
    </row>
    <row r="35" spans="1:27" ht="25.5" customHeight="1">
      <c r="A35" s="682"/>
      <c r="B35" s="694"/>
      <c r="C35" s="1339" t="s">
        <v>257</v>
      </c>
      <c r="D35" s="1339"/>
      <c r="E35" s="1340"/>
      <c r="F35" s="690">
        <v>903.63499999999999</v>
      </c>
      <c r="G35" s="691">
        <v>9.0250000000000004</v>
      </c>
      <c r="H35" s="695">
        <v>56.591000000000001</v>
      </c>
      <c r="I35" s="707">
        <v>969.25099999999998</v>
      </c>
      <c r="J35" s="691">
        <v>1034.9960000000001</v>
      </c>
      <c r="K35" s="691">
        <v>33.215000000000003</v>
      </c>
      <c r="L35" s="695">
        <v>17.792999999999999</v>
      </c>
      <c r="M35" s="707">
        <v>1086.0039999999999</v>
      </c>
      <c r="N35" s="681"/>
      <c r="O35" s="681"/>
      <c r="P35" s="681"/>
      <c r="Q35" s="681"/>
      <c r="R35" s="681"/>
      <c r="S35" s="681"/>
      <c r="T35" s="681"/>
      <c r="U35" s="681"/>
      <c r="V35" s="681"/>
      <c r="W35" s="681"/>
      <c r="X35" s="681"/>
      <c r="Y35" s="681"/>
      <c r="Z35" s="681"/>
      <c r="AA35" s="681"/>
    </row>
    <row r="36" spans="1:27" ht="25.5" customHeight="1">
      <c r="A36" s="682"/>
      <c r="B36" s="694"/>
      <c r="C36" s="1339" t="s">
        <v>258</v>
      </c>
      <c r="D36" s="1339"/>
      <c r="E36" s="1340"/>
      <c r="F36" s="690">
        <v>981.93600000000004</v>
      </c>
      <c r="G36" s="691">
        <v>227.27569</v>
      </c>
      <c r="H36" s="695">
        <v>57.527000000000001</v>
      </c>
      <c r="I36" s="707">
        <v>1266.7386899999999</v>
      </c>
      <c r="J36" s="691">
        <v>860.72400000000005</v>
      </c>
      <c r="K36" s="691">
        <v>207.09200000000001</v>
      </c>
      <c r="L36" s="695">
        <v>70.325000000000003</v>
      </c>
      <c r="M36" s="707">
        <v>1138.1410000000001</v>
      </c>
      <c r="N36" s="681"/>
      <c r="O36" s="681"/>
      <c r="P36" s="681"/>
      <c r="Q36" s="681"/>
      <c r="R36" s="681"/>
      <c r="S36" s="681"/>
      <c r="T36" s="681"/>
      <c r="U36" s="681"/>
      <c r="V36" s="681"/>
      <c r="W36" s="681"/>
      <c r="X36" s="681"/>
      <c r="Y36" s="681"/>
      <c r="Z36" s="681"/>
      <c r="AA36" s="681"/>
    </row>
    <row r="37" spans="1:27" ht="26.25" customHeight="1">
      <c r="A37" s="682"/>
      <c r="B37" s="694"/>
      <c r="C37" s="1339" t="s">
        <v>259</v>
      </c>
      <c r="D37" s="1339"/>
      <c r="E37" s="1340"/>
      <c r="F37" s="690">
        <v>13005.155000000001</v>
      </c>
      <c r="G37" s="691">
        <v>3885.8674100000012</v>
      </c>
      <c r="H37" s="695">
        <v>631.01499999999999</v>
      </c>
      <c r="I37" s="707">
        <v>17522.037410000001</v>
      </c>
      <c r="J37" s="691">
        <v>14249.377</v>
      </c>
      <c r="K37" s="691">
        <v>4217.4470000000001</v>
      </c>
      <c r="L37" s="695">
        <v>847.98299999999995</v>
      </c>
      <c r="M37" s="707">
        <v>19314.807000000001</v>
      </c>
      <c r="N37" s="681"/>
      <c r="O37" s="681"/>
      <c r="P37" s="681"/>
      <c r="Q37" s="681"/>
      <c r="R37" s="681"/>
      <c r="S37" s="681"/>
      <c r="T37" s="681"/>
      <c r="U37" s="681"/>
      <c r="V37" s="681"/>
      <c r="W37" s="681"/>
      <c r="X37" s="681"/>
      <c r="Y37" s="681"/>
      <c r="Z37" s="681"/>
      <c r="AA37" s="681"/>
    </row>
    <row r="38" spans="1:27" ht="24" customHeight="1">
      <c r="A38" s="682"/>
      <c r="B38" s="694"/>
      <c r="C38" s="1339" t="s">
        <v>260</v>
      </c>
      <c r="D38" s="1339"/>
      <c r="E38" s="1340"/>
      <c r="F38" s="709">
        <v>309.255</v>
      </c>
      <c r="G38" s="710">
        <v>92.382889999999989</v>
      </c>
      <c r="H38" s="711">
        <v>14.689</v>
      </c>
      <c r="I38" s="707">
        <v>416.32688999999999</v>
      </c>
      <c r="J38" s="710">
        <v>303.11599999999999</v>
      </c>
      <c r="K38" s="710">
        <v>105.364</v>
      </c>
      <c r="L38" s="711">
        <v>68.638999999999996</v>
      </c>
      <c r="M38" s="707">
        <v>477.11900000000003</v>
      </c>
      <c r="N38" s="681"/>
      <c r="O38" s="681"/>
      <c r="P38" s="681"/>
      <c r="Q38" s="681"/>
      <c r="R38" s="681"/>
      <c r="S38" s="681"/>
      <c r="T38" s="681"/>
      <c r="U38" s="681"/>
      <c r="V38" s="681"/>
      <c r="W38" s="681"/>
      <c r="X38" s="681"/>
      <c r="Y38" s="681"/>
      <c r="Z38" s="681"/>
      <c r="AA38" s="681"/>
    </row>
    <row r="39" spans="1:27" ht="26.25" customHeight="1">
      <c r="A39" s="682"/>
      <c r="B39" s="694"/>
      <c r="C39" s="1339" t="s">
        <v>261</v>
      </c>
      <c r="D39" s="1339"/>
      <c r="E39" s="1340"/>
      <c r="F39" s="709">
        <v>7044.2259999999997</v>
      </c>
      <c r="G39" s="710">
        <v>2725.0770000000002</v>
      </c>
      <c r="H39" s="711">
        <v>111.553</v>
      </c>
      <c r="I39" s="707">
        <v>9880.8559999999998</v>
      </c>
      <c r="J39" s="710">
        <v>7278.0129999999999</v>
      </c>
      <c r="K39" s="710">
        <v>2682.0949999999998</v>
      </c>
      <c r="L39" s="711">
        <v>218.03399999999999</v>
      </c>
      <c r="M39" s="707">
        <v>10178.142</v>
      </c>
      <c r="N39" s="681"/>
      <c r="O39" s="681"/>
      <c r="P39" s="681"/>
      <c r="Q39" s="681"/>
      <c r="R39" s="681"/>
      <c r="S39" s="681"/>
      <c r="T39" s="681"/>
      <c r="U39" s="681"/>
      <c r="V39" s="681"/>
      <c r="W39" s="681"/>
      <c r="X39" s="681"/>
      <c r="Y39" s="681"/>
      <c r="Z39" s="681"/>
      <c r="AA39" s="681"/>
    </row>
    <row r="40" spans="1:27" ht="26.25" customHeight="1">
      <c r="A40" s="682"/>
      <c r="B40" s="694"/>
      <c r="C40" s="1339" t="s">
        <v>262</v>
      </c>
      <c r="D40" s="1339"/>
      <c r="E40" s="1340"/>
      <c r="F40" s="709">
        <v>172.62</v>
      </c>
      <c r="G40" s="710">
        <v>0</v>
      </c>
      <c r="H40" s="711">
        <v>0</v>
      </c>
      <c r="I40" s="707">
        <v>172.62</v>
      </c>
      <c r="J40" s="710">
        <v>84.575999999999993</v>
      </c>
      <c r="K40" s="710">
        <v>0</v>
      </c>
      <c r="L40" s="711">
        <v>0</v>
      </c>
      <c r="M40" s="707">
        <v>84.575999999999993</v>
      </c>
      <c r="N40" s="681"/>
      <c r="O40" s="681"/>
      <c r="P40" s="681"/>
      <c r="Q40" s="681"/>
      <c r="R40" s="681"/>
      <c r="S40" s="681"/>
      <c r="T40" s="681"/>
      <c r="U40" s="681"/>
      <c r="V40" s="681"/>
      <c r="W40" s="681"/>
      <c r="X40" s="681"/>
      <c r="Y40" s="681"/>
      <c r="Z40" s="681"/>
      <c r="AA40" s="681"/>
    </row>
    <row r="41" spans="1:27" ht="26.25" customHeight="1">
      <c r="A41" s="682"/>
      <c r="B41" s="694"/>
      <c r="C41" s="1339" t="s">
        <v>263</v>
      </c>
      <c r="D41" s="1339"/>
      <c r="E41" s="1340"/>
      <c r="F41" s="709">
        <v>236.61699999999999</v>
      </c>
      <c r="G41" s="710">
        <v>46.127410000000005</v>
      </c>
      <c r="H41" s="711">
        <v>137.53800000000001</v>
      </c>
      <c r="I41" s="707">
        <v>420.28241000000003</v>
      </c>
      <c r="J41" s="710">
        <v>278.27199999999999</v>
      </c>
      <c r="K41" s="710">
        <v>35.426000000000002</v>
      </c>
      <c r="L41" s="711">
        <v>29.225999999999999</v>
      </c>
      <c r="M41" s="707">
        <v>342.92399999999998</v>
      </c>
      <c r="N41" s="681"/>
      <c r="O41" s="681"/>
      <c r="P41" s="681"/>
      <c r="Q41" s="681"/>
      <c r="R41" s="681"/>
      <c r="S41" s="681"/>
      <c r="T41" s="681"/>
      <c r="U41" s="681"/>
      <c r="V41" s="681"/>
      <c r="W41" s="681"/>
      <c r="X41" s="681"/>
      <c r="Y41" s="681"/>
      <c r="Z41" s="681"/>
      <c r="AA41" s="681"/>
    </row>
    <row r="42" spans="1:27" ht="26.25" customHeight="1">
      <c r="A42" s="682"/>
      <c r="B42" s="694"/>
      <c r="C42" s="1339" t="s">
        <v>264</v>
      </c>
      <c r="D42" s="1339"/>
      <c r="E42" s="1340"/>
      <c r="F42" s="709">
        <v>13594.706</v>
      </c>
      <c r="G42" s="710">
        <v>4101.7493199999999</v>
      </c>
      <c r="H42" s="711">
        <v>361.06700000000001</v>
      </c>
      <c r="I42" s="707">
        <v>18057.52232</v>
      </c>
      <c r="J42" s="710">
        <v>13979.19</v>
      </c>
      <c r="K42" s="710">
        <v>4435.0190000000002</v>
      </c>
      <c r="L42" s="711">
        <v>578.38800000000003</v>
      </c>
      <c r="M42" s="707">
        <v>18992.597000000002</v>
      </c>
      <c r="N42" s="681"/>
      <c r="O42" s="681"/>
      <c r="P42" s="681"/>
      <c r="Q42" s="681"/>
      <c r="R42" s="681"/>
      <c r="S42" s="681"/>
      <c r="T42" s="681"/>
      <c r="U42" s="681"/>
      <c r="V42" s="681"/>
      <c r="W42" s="681"/>
      <c r="X42" s="681"/>
      <c r="Y42" s="681"/>
      <c r="Z42" s="681"/>
      <c r="AA42" s="681"/>
    </row>
    <row r="43" spans="1:27" ht="26.25" customHeight="1">
      <c r="A43" s="682"/>
      <c r="B43" s="694"/>
      <c r="C43" s="1339" t="s">
        <v>265</v>
      </c>
      <c r="D43" s="1339"/>
      <c r="E43" s="1340"/>
      <c r="F43" s="690">
        <v>641.91</v>
      </c>
      <c r="G43" s="691">
        <v>423.89503999999982</v>
      </c>
      <c r="H43" s="692">
        <v>96.106999999999999</v>
      </c>
      <c r="I43" s="707">
        <v>1161.9120399999997</v>
      </c>
      <c r="J43" s="691">
        <v>786.24300000000005</v>
      </c>
      <c r="K43" s="691">
        <v>312.96499999999997</v>
      </c>
      <c r="L43" s="692">
        <v>144.398</v>
      </c>
      <c r="M43" s="707">
        <v>1243.606</v>
      </c>
      <c r="N43" s="681"/>
      <c r="O43" s="681"/>
      <c r="P43" s="681"/>
      <c r="Q43" s="681"/>
      <c r="R43" s="681"/>
      <c r="S43" s="681"/>
      <c r="T43" s="681"/>
      <c r="U43" s="681"/>
      <c r="V43" s="681"/>
      <c r="W43" s="681"/>
      <c r="X43" s="681"/>
      <c r="Y43" s="681"/>
      <c r="Z43" s="681"/>
      <c r="AA43" s="681"/>
    </row>
    <row r="44" spans="1:27" hidden="1">
      <c r="A44" s="682"/>
      <c r="B44" s="694"/>
      <c r="C44" s="1274" t="s">
        <v>266</v>
      </c>
      <c r="D44" s="1274"/>
      <c r="E44" s="1275"/>
      <c r="F44" s="690">
        <v>0</v>
      </c>
      <c r="G44" s="691">
        <v>0</v>
      </c>
      <c r="H44" s="695">
        <v>0</v>
      </c>
      <c r="I44" s="707">
        <v>0</v>
      </c>
      <c r="J44" s="691">
        <v>0</v>
      </c>
      <c r="K44" s="691">
        <v>0</v>
      </c>
      <c r="L44" s="695">
        <v>0</v>
      </c>
      <c r="M44" s="707">
        <v>0</v>
      </c>
      <c r="N44" s="681"/>
      <c r="O44" s="681"/>
      <c r="P44" s="681"/>
      <c r="Q44" s="681"/>
      <c r="R44" s="681"/>
      <c r="S44" s="681"/>
      <c r="T44" s="681"/>
      <c r="U44" s="681"/>
      <c r="V44" s="681"/>
      <c r="W44" s="681"/>
      <c r="X44" s="681"/>
      <c r="Y44" s="681"/>
      <c r="Z44" s="681"/>
      <c r="AA44" s="681"/>
    </row>
    <row r="45" spans="1:27" ht="27.75" customHeight="1" thickBot="1">
      <c r="A45" s="727"/>
      <c r="B45" s="720"/>
      <c r="C45" s="1367" t="s">
        <v>267</v>
      </c>
      <c r="D45" s="1368"/>
      <c r="E45" s="1369"/>
      <c r="F45" s="728">
        <v>2057.8649999999998</v>
      </c>
      <c r="G45" s="729">
        <v>457.57180000000039</v>
      </c>
      <c r="H45" s="730">
        <v>43.813000000000002</v>
      </c>
      <c r="I45" s="731">
        <v>2559.2498000000005</v>
      </c>
      <c r="J45" s="729">
        <v>1883.471</v>
      </c>
      <c r="K45" s="729">
        <v>375.69499999999999</v>
      </c>
      <c r="L45" s="730">
        <v>105.351</v>
      </c>
      <c r="M45" s="731">
        <v>2364.5169999999998</v>
      </c>
      <c r="N45" s="681"/>
      <c r="O45" s="681"/>
      <c r="P45" s="681"/>
      <c r="Q45" s="681"/>
      <c r="R45" s="681"/>
      <c r="S45" s="681"/>
      <c r="T45" s="681"/>
      <c r="U45" s="681"/>
      <c r="V45" s="681"/>
      <c r="W45" s="681"/>
      <c r="X45" s="681"/>
      <c r="Y45" s="681"/>
      <c r="Z45" s="681"/>
      <c r="AA45" s="681"/>
    </row>
    <row r="46" spans="1:27" ht="13.5" thickBot="1">
      <c r="A46" s="732"/>
      <c r="B46" s="1248" t="s">
        <v>268</v>
      </c>
      <c r="C46" s="1248"/>
      <c r="D46" s="1248"/>
      <c r="E46" s="1249"/>
      <c r="F46" s="697">
        <v>77623.421000000002</v>
      </c>
      <c r="G46" s="698">
        <v>25681.608660000002</v>
      </c>
      <c r="H46" s="679">
        <v>3157.8649999999998</v>
      </c>
      <c r="I46" s="700">
        <v>106462.89465999999</v>
      </c>
      <c r="J46" s="698">
        <v>82637.073999999993</v>
      </c>
      <c r="K46" s="698">
        <v>29885.787</v>
      </c>
      <c r="L46" s="679">
        <v>4365.268</v>
      </c>
      <c r="M46" s="700">
        <v>116888.129</v>
      </c>
      <c r="N46" s="681"/>
      <c r="O46" s="681"/>
      <c r="P46" s="681"/>
      <c r="Q46" s="681"/>
      <c r="R46" s="681"/>
      <c r="S46" s="681"/>
      <c r="T46" s="681"/>
      <c r="U46" s="681"/>
      <c r="V46" s="681"/>
      <c r="W46" s="681"/>
      <c r="X46" s="681"/>
      <c r="Y46" s="681"/>
      <c r="Z46" s="681"/>
      <c r="AA46" s="681"/>
    </row>
    <row r="47" spans="1:27">
      <c r="A47" s="733"/>
      <c r="B47" s="685"/>
      <c r="C47" s="1343" t="s">
        <v>269</v>
      </c>
      <c r="D47" s="1343"/>
      <c r="E47" s="1344"/>
      <c r="F47" s="702">
        <v>4602.4250000000002</v>
      </c>
      <c r="G47" s="703">
        <v>2435.3069</v>
      </c>
      <c r="H47" s="717">
        <v>533.53200000000004</v>
      </c>
      <c r="I47" s="714">
        <v>7571.2638999999999</v>
      </c>
      <c r="J47" s="703">
        <v>7100.98</v>
      </c>
      <c r="K47" s="703">
        <v>2174.395</v>
      </c>
      <c r="L47" s="717">
        <v>911.40599999999995</v>
      </c>
      <c r="M47" s="714">
        <v>10186.781000000001</v>
      </c>
      <c r="N47" s="681"/>
      <c r="O47" s="681"/>
      <c r="P47" s="681"/>
      <c r="Q47" s="681"/>
      <c r="R47" s="681"/>
      <c r="S47" s="681"/>
      <c r="T47" s="681"/>
      <c r="U47" s="681"/>
      <c r="V47" s="681"/>
      <c r="W47" s="681"/>
      <c r="X47" s="681"/>
      <c r="Y47" s="681"/>
      <c r="Z47" s="681"/>
      <c r="AA47" s="681"/>
    </row>
    <row r="48" spans="1:27">
      <c r="A48" s="682"/>
      <c r="B48" s="694"/>
      <c r="C48" s="1339" t="s">
        <v>270</v>
      </c>
      <c r="D48" s="1339"/>
      <c r="E48" s="1340"/>
      <c r="F48" s="690">
        <v>103.346</v>
      </c>
      <c r="G48" s="691">
        <v>10</v>
      </c>
      <c r="H48" s="695">
        <v>90</v>
      </c>
      <c r="I48" s="707">
        <v>203.346</v>
      </c>
      <c r="J48" s="691">
        <v>67.353999999999999</v>
      </c>
      <c r="K48" s="691">
        <v>70</v>
      </c>
      <c r="L48" s="695">
        <v>30</v>
      </c>
      <c r="M48" s="707">
        <v>167.35400000000001</v>
      </c>
      <c r="N48" s="681"/>
      <c r="O48" s="681"/>
      <c r="P48" s="681"/>
      <c r="Q48" s="681"/>
      <c r="R48" s="681"/>
      <c r="S48" s="681"/>
      <c r="T48" s="681"/>
      <c r="U48" s="681"/>
      <c r="V48" s="681"/>
      <c r="W48" s="681"/>
      <c r="X48" s="681"/>
      <c r="Y48" s="681"/>
      <c r="Z48" s="681"/>
      <c r="AA48" s="681"/>
    </row>
    <row r="49" spans="1:27" ht="26.25" customHeight="1">
      <c r="A49" s="682"/>
      <c r="B49" s="694"/>
      <c r="C49" s="1339" t="s">
        <v>271</v>
      </c>
      <c r="D49" s="1339"/>
      <c r="E49" s="1340"/>
      <c r="F49" s="690">
        <v>586.42100000000005</v>
      </c>
      <c r="G49" s="691">
        <v>164.01</v>
      </c>
      <c r="H49" s="695">
        <v>49.762999999999998</v>
      </c>
      <c r="I49" s="707">
        <v>800.19399999999996</v>
      </c>
      <c r="J49" s="691">
        <v>626.10699999999997</v>
      </c>
      <c r="K49" s="691">
        <v>93.085999999999999</v>
      </c>
      <c r="L49" s="695">
        <v>31.834</v>
      </c>
      <c r="M49" s="707">
        <v>751.02700000000004</v>
      </c>
      <c r="N49" s="681"/>
      <c r="O49" s="681"/>
      <c r="P49" s="681"/>
      <c r="Q49" s="681"/>
      <c r="R49" s="681"/>
      <c r="S49" s="681"/>
      <c r="T49" s="681"/>
      <c r="U49" s="681"/>
      <c r="V49" s="681"/>
      <c r="W49" s="681"/>
      <c r="X49" s="681"/>
      <c r="Y49" s="681"/>
      <c r="Z49" s="681"/>
      <c r="AA49" s="681"/>
    </row>
    <row r="50" spans="1:27">
      <c r="A50" s="682"/>
      <c r="B50" s="694"/>
      <c r="C50" s="1339" t="s">
        <v>272</v>
      </c>
      <c r="D50" s="1339"/>
      <c r="E50" s="1340"/>
      <c r="F50" s="709">
        <v>23158.491999999998</v>
      </c>
      <c r="G50" s="710">
        <v>5414.40913</v>
      </c>
      <c r="H50" s="711">
        <v>990.66899999999998</v>
      </c>
      <c r="I50" s="707">
        <v>29563.57013</v>
      </c>
      <c r="J50" s="710">
        <v>26707.721000000001</v>
      </c>
      <c r="K50" s="710">
        <v>5700.143</v>
      </c>
      <c r="L50" s="711">
        <v>1618.1220000000001</v>
      </c>
      <c r="M50" s="707">
        <v>34025.985999999997</v>
      </c>
      <c r="N50" s="681"/>
      <c r="O50" s="681"/>
      <c r="P50" s="681"/>
      <c r="Q50" s="681"/>
      <c r="R50" s="681"/>
      <c r="S50" s="681"/>
      <c r="T50" s="681"/>
      <c r="U50" s="681"/>
      <c r="V50" s="681"/>
      <c r="W50" s="681"/>
      <c r="X50" s="681"/>
      <c r="Y50" s="681"/>
      <c r="Z50" s="681"/>
      <c r="AA50" s="681"/>
    </row>
    <row r="51" spans="1:27" ht="26.25" customHeight="1">
      <c r="A51" s="682"/>
      <c r="B51" s="694"/>
      <c r="C51" s="1339" t="s">
        <v>273</v>
      </c>
      <c r="D51" s="1339"/>
      <c r="E51" s="1340"/>
      <c r="F51" s="709">
        <v>157.74199999999999</v>
      </c>
      <c r="G51" s="710">
        <v>39.334490000000002</v>
      </c>
      <c r="H51" s="711">
        <v>79.817999999999998</v>
      </c>
      <c r="I51" s="707">
        <v>276.89449000000002</v>
      </c>
      <c r="J51" s="710">
        <v>193.815</v>
      </c>
      <c r="K51" s="710">
        <v>16.920000000000002</v>
      </c>
      <c r="L51" s="711">
        <v>36.835999999999999</v>
      </c>
      <c r="M51" s="707">
        <v>247.571</v>
      </c>
      <c r="N51" s="681"/>
      <c r="O51" s="681"/>
      <c r="P51" s="681"/>
      <c r="Q51" s="681"/>
      <c r="R51" s="681"/>
      <c r="S51" s="681"/>
      <c r="T51" s="681"/>
      <c r="U51" s="681"/>
      <c r="V51" s="681"/>
      <c r="W51" s="681"/>
      <c r="X51" s="681"/>
      <c r="Y51" s="681"/>
      <c r="Z51" s="681"/>
      <c r="AA51" s="681"/>
    </row>
    <row r="52" spans="1:27" ht="25.5" customHeight="1">
      <c r="A52" s="682"/>
      <c r="B52" s="694"/>
      <c r="C52" s="1339" t="s">
        <v>274</v>
      </c>
      <c r="D52" s="1339"/>
      <c r="E52" s="1340"/>
      <c r="F52" s="709">
        <v>3937.201</v>
      </c>
      <c r="G52" s="710">
        <v>5643.59735</v>
      </c>
      <c r="H52" s="711">
        <v>89.852999999999994</v>
      </c>
      <c r="I52" s="707">
        <v>9670.6513500000001</v>
      </c>
      <c r="J52" s="710">
        <v>1850.0940000000001</v>
      </c>
      <c r="K52" s="710">
        <v>7424.0680000000002</v>
      </c>
      <c r="L52" s="711">
        <v>137.89599999999999</v>
      </c>
      <c r="M52" s="707">
        <v>9412.0580000000009</v>
      </c>
      <c r="N52" s="681"/>
      <c r="O52" s="681"/>
      <c r="P52" s="681"/>
      <c r="Q52" s="681"/>
      <c r="R52" s="681"/>
      <c r="S52" s="681"/>
      <c r="T52" s="681"/>
      <c r="U52" s="681"/>
      <c r="V52" s="681"/>
      <c r="W52" s="681"/>
      <c r="X52" s="681"/>
      <c r="Y52" s="681"/>
      <c r="Z52" s="681"/>
      <c r="AA52" s="681"/>
    </row>
    <row r="53" spans="1:27" hidden="1">
      <c r="A53" s="682"/>
      <c r="B53" s="694"/>
      <c r="C53" s="1262" t="s">
        <v>275</v>
      </c>
      <c r="D53" s="1254"/>
      <c r="E53" s="1255"/>
      <c r="F53" s="709">
        <v>0</v>
      </c>
      <c r="G53" s="710">
        <v>0</v>
      </c>
      <c r="H53" s="711">
        <v>0</v>
      </c>
      <c r="I53" s="707">
        <v>0</v>
      </c>
      <c r="J53" s="710">
        <v>0</v>
      </c>
      <c r="K53" s="710">
        <v>0</v>
      </c>
      <c r="L53" s="711">
        <v>0</v>
      </c>
      <c r="M53" s="707">
        <v>0</v>
      </c>
      <c r="N53" s="681"/>
      <c r="O53" s="681"/>
      <c r="P53" s="681"/>
      <c r="Q53" s="681"/>
      <c r="R53" s="681"/>
      <c r="S53" s="681"/>
      <c r="T53" s="681"/>
      <c r="U53" s="681"/>
      <c r="V53" s="681"/>
      <c r="W53" s="681"/>
      <c r="X53" s="681"/>
      <c r="Y53" s="681"/>
      <c r="Z53" s="681"/>
      <c r="AA53" s="681"/>
    </row>
    <row r="54" spans="1:27" ht="27" customHeight="1">
      <c r="A54" s="734"/>
      <c r="B54" s="716"/>
      <c r="C54" s="1339" t="s">
        <v>276</v>
      </c>
      <c r="D54" s="1339"/>
      <c r="E54" s="1340"/>
      <c r="F54" s="709">
        <v>2.46</v>
      </c>
      <c r="G54" s="710">
        <v>7.1428000000000003</v>
      </c>
      <c r="H54" s="711">
        <v>0</v>
      </c>
      <c r="I54" s="707">
        <v>9.6027999999999984</v>
      </c>
      <c r="J54" s="710">
        <v>18.638000000000002</v>
      </c>
      <c r="K54" s="710">
        <v>3.0750000000000002</v>
      </c>
      <c r="L54" s="711">
        <v>1.405</v>
      </c>
      <c r="M54" s="707">
        <v>23.117999999999999</v>
      </c>
      <c r="N54" s="681"/>
      <c r="O54" s="681"/>
      <c r="P54" s="681"/>
      <c r="Q54" s="681"/>
      <c r="R54" s="681"/>
      <c r="S54" s="681"/>
      <c r="T54" s="681"/>
      <c r="U54" s="681"/>
      <c r="V54" s="681"/>
      <c r="W54" s="681"/>
      <c r="X54" s="681"/>
      <c r="Y54" s="681"/>
      <c r="Z54" s="681"/>
      <c r="AA54" s="681"/>
    </row>
    <row r="55" spans="1:27">
      <c r="A55" s="734"/>
      <c r="B55" s="716"/>
      <c r="C55" s="1339" t="s">
        <v>277</v>
      </c>
      <c r="D55" s="1339"/>
      <c r="E55" s="1340"/>
      <c r="F55" s="709">
        <v>40550.667000000001</v>
      </c>
      <c r="G55" s="710">
        <v>9220.5993500000004</v>
      </c>
      <c r="H55" s="711">
        <v>817.83299999999997</v>
      </c>
      <c r="I55" s="707">
        <v>50589.099350000004</v>
      </c>
      <c r="J55" s="710">
        <v>43221.968999999997</v>
      </c>
      <c r="K55" s="710">
        <v>9699.9490000000005</v>
      </c>
      <c r="L55" s="711">
        <v>1195.557</v>
      </c>
      <c r="M55" s="707">
        <v>54117.474999999999</v>
      </c>
      <c r="N55" s="681"/>
      <c r="O55" s="681"/>
      <c r="P55" s="681"/>
      <c r="Q55" s="681"/>
      <c r="R55" s="681"/>
      <c r="S55" s="681"/>
      <c r="T55" s="681"/>
      <c r="U55" s="681"/>
      <c r="V55" s="681"/>
      <c r="W55" s="681"/>
      <c r="X55" s="681"/>
      <c r="Y55" s="681"/>
      <c r="Z55" s="681"/>
      <c r="AA55" s="681"/>
    </row>
    <row r="56" spans="1:27" ht="24.75" customHeight="1">
      <c r="A56" s="734"/>
      <c r="B56" s="716"/>
      <c r="C56" s="1339" t="s">
        <v>278</v>
      </c>
      <c r="D56" s="1339"/>
      <c r="E56" s="1340"/>
      <c r="F56" s="709">
        <v>745.76700000000005</v>
      </c>
      <c r="G56" s="710">
        <v>234.46169</v>
      </c>
      <c r="H56" s="711">
        <v>25.277000000000001</v>
      </c>
      <c r="I56" s="707">
        <v>1005.50569</v>
      </c>
      <c r="J56" s="710">
        <v>392.44299999999998</v>
      </c>
      <c r="K56" s="710">
        <v>266.553</v>
      </c>
      <c r="L56" s="711">
        <v>117.465</v>
      </c>
      <c r="M56" s="707">
        <v>776.46100000000001</v>
      </c>
      <c r="N56" s="681"/>
      <c r="O56" s="681"/>
      <c r="P56" s="681"/>
      <c r="Q56" s="681"/>
      <c r="R56" s="681"/>
      <c r="S56" s="681"/>
      <c r="T56" s="681"/>
      <c r="U56" s="681"/>
      <c r="V56" s="681"/>
      <c r="W56" s="681"/>
      <c r="X56" s="681"/>
      <c r="Y56" s="681"/>
      <c r="Z56" s="681"/>
      <c r="AA56" s="681"/>
    </row>
    <row r="57" spans="1:27" ht="29.25" customHeight="1">
      <c r="A57" s="682"/>
      <c r="B57" s="694"/>
      <c r="C57" s="1339" t="s">
        <v>279</v>
      </c>
      <c r="D57" s="1339"/>
      <c r="E57" s="1340"/>
      <c r="F57" s="690">
        <v>1902.702</v>
      </c>
      <c r="G57" s="691">
        <v>1576.7840000000001</v>
      </c>
      <c r="H57" s="695">
        <v>312.53300000000002</v>
      </c>
      <c r="I57" s="707">
        <v>3792.0189999999998</v>
      </c>
      <c r="J57" s="691">
        <v>731.15800000000002</v>
      </c>
      <c r="K57" s="691">
        <v>3386.1089999999999</v>
      </c>
      <c r="L57" s="695">
        <v>0</v>
      </c>
      <c r="M57" s="707">
        <v>4117.2669999999998</v>
      </c>
      <c r="N57" s="681"/>
      <c r="O57" s="681"/>
      <c r="P57" s="681"/>
      <c r="Q57" s="681"/>
      <c r="R57" s="681"/>
      <c r="S57" s="681"/>
      <c r="T57" s="681"/>
      <c r="U57" s="681"/>
      <c r="V57" s="681"/>
      <c r="W57" s="681"/>
      <c r="X57" s="681"/>
      <c r="Y57" s="681"/>
      <c r="Z57" s="681"/>
      <c r="AA57" s="681"/>
    </row>
    <row r="58" spans="1:27" ht="0.75" customHeight="1">
      <c r="A58" s="682"/>
      <c r="B58" s="694"/>
      <c r="C58" s="1305" t="s">
        <v>280</v>
      </c>
      <c r="D58" s="1305"/>
      <c r="E58" s="1306"/>
      <c r="F58" s="709">
        <v>0</v>
      </c>
      <c r="G58" s="710">
        <v>0</v>
      </c>
      <c r="H58" s="711">
        <v>0</v>
      </c>
      <c r="I58" s="707">
        <v>0</v>
      </c>
      <c r="J58" s="710">
        <v>0</v>
      </c>
      <c r="K58" s="710">
        <v>0</v>
      </c>
      <c r="L58" s="711">
        <v>0</v>
      </c>
      <c r="M58" s="707">
        <v>0</v>
      </c>
      <c r="N58" s="681"/>
      <c r="O58" s="681"/>
      <c r="P58" s="681"/>
      <c r="Q58" s="681"/>
      <c r="R58" s="681"/>
      <c r="S58" s="681"/>
      <c r="T58" s="681"/>
      <c r="U58" s="681"/>
      <c r="V58" s="681"/>
      <c r="W58" s="681"/>
      <c r="X58" s="681"/>
      <c r="Y58" s="681"/>
      <c r="Z58" s="681"/>
      <c r="AA58" s="681"/>
    </row>
    <row r="59" spans="1:27" ht="27" customHeight="1">
      <c r="A59" s="734"/>
      <c r="B59" s="694"/>
      <c r="C59" s="1339" t="s">
        <v>281</v>
      </c>
      <c r="D59" s="1339"/>
      <c r="E59" s="1340"/>
      <c r="F59" s="690">
        <v>48.97</v>
      </c>
      <c r="G59" s="691">
        <v>42.9</v>
      </c>
      <c r="H59" s="695">
        <v>49.96</v>
      </c>
      <c r="I59" s="707">
        <v>141.83000000000001</v>
      </c>
      <c r="J59" s="691">
        <v>0</v>
      </c>
      <c r="K59" s="691">
        <v>169.93600000000001</v>
      </c>
      <c r="L59" s="695">
        <v>50.848999999999997</v>
      </c>
      <c r="M59" s="707">
        <v>220.785</v>
      </c>
      <c r="N59" s="681"/>
      <c r="O59" s="681"/>
      <c r="P59" s="681"/>
      <c r="Q59" s="681"/>
      <c r="R59" s="681"/>
      <c r="S59" s="681"/>
      <c r="T59" s="681"/>
      <c r="U59" s="681"/>
      <c r="V59" s="681"/>
      <c r="W59" s="681"/>
      <c r="X59" s="681"/>
      <c r="Y59" s="681"/>
      <c r="Z59" s="681"/>
      <c r="AA59" s="681"/>
    </row>
    <row r="60" spans="1:27" ht="27" customHeight="1">
      <c r="A60" s="734"/>
      <c r="B60" s="716"/>
      <c r="C60" s="1339" t="s">
        <v>282</v>
      </c>
      <c r="D60" s="1339"/>
      <c r="E60" s="1340"/>
      <c r="F60" s="709">
        <v>0</v>
      </c>
      <c r="G60" s="710">
        <v>0</v>
      </c>
      <c r="H60" s="711">
        <v>0.14899999999999999</v>
      </c>
      <c r="I60" s="707">
        <v>0.14899999999999999</v>
      </c>
      <c r="J60" s="710">
        <v>0</v>
      </c>
      <c r="K60" s="710">
        <v>0</v>
      </c>
      <c r="L60" s="711">
        <v>4.7859999999999996</v>
      </c>
      <c r="M60" s="707">
        <v>4.7859999999999996</v>
      </c>
      <c r="N60" s="681"/>
      <c r="O60" s="681"/>
      <c r="P60" s="681"/>
      <c r="Q60" s="681"/>
      <c r="R60" s="681"/>
      <c r="S60" s="681"/>
      <c r="T60" s="681"/>
      <c r="U60" s="681"/>
      <c r="V60" s="681"/>
      <c r="W60" s="681"/>
      <c r="X60" s="681"/>
      <c r="Y60" s="681"/>
      <c r="Z60" s="681"/>
      <c r="AA60" s="681"/>
    </row>
    <row r="61" spans="1:27" ht="27" customHeight="1">
      <c r="A61" s="734"/>
      <c r="B61" s="694"/>
      <c r="C61" s="1339" t="s">
        <v>283</v>
      </c>
      <c r="D61" s="1339"/>
      <c r="E61" s="1340"/>
      <c r="F61" s="709">
        <v>0</v>
      </c>
      <c r="G61" s="710">
        <v>0</v>
      </c>
      <c r="H61" s="711">
        <v>51.948</v>
      </c>
      <c r="I61" s="707">
        <v>51.948</v>
      </c>
      <c r="J61" s="710">
        <v>0</v>
      </c>
      <c r="K61" s="710">
        <v>0</v>
      </c>
      <c r="L61" s="711">
        <v>55.061999999999998</v>
      </c>
      <c r="M61" s="707">
        <v>55.061999999999998</v>
      </c>
      <c r="N61" s="681"/>
      <c r="O61" s="681"/>
      <c r="P61" s="681"/>
      <c r="Q61" s="681"/>
      <c r="R61" s="681"/>
      <c r="S61" s="681"/>
      <c r="T61" s="681"/>
      <c r="U61" s="681"/>
      <c r="V61" s="681"/>
      <c r="W61" s="681"/>
      <c r="X61" s="681"/>
      <c r="Y61" s="681"/>
      <c r="Z61" s="681"/>
      <c r="AA61" s="681"/>
    </row>
    <row r="62" spans="1:27" ht="27" customHeight="1" thickBot="1">
      <c r="A62" s="682"/>
      <c r="B62" s="694"/>
      <c r="C62" s="1362" t="s">
        <v>284</v>
      </c>
      <c r="D62" s="1363"/>
      <c r="E62" s="1364"/>
      <c r="F62" s="709">
        <v>1827.2280000000001</v>
      </c>
      <c r="G62" s="710">
        <v>893.06295</v>
      </c>
      <c r="H62" s="711">
        <v>66.53</v>
      </c>
      <c r="I62" s="696">
        <v>2786.8209500000003</v>
      </c>
      <c r="J62" s="710">
        <v>1726.7950000000001</v>
      </c>
      <c r="K62" s="710">
        <v>881.553</v>
      </c>
      <c r="L62" s="711">
        <v>174.05</v>
      </c>
      <c r="M62" s="696">
        <v>2782.3980000000001</v>
      </c>
      <c r="N62" s="681"/>
      <c r="O62" s="681"/>
      <c r="P62" s="681"/>
      <c r="Q62" s="681"/>
      <c r="R62" s="681"/>
      <c r="S62" s="681"/>
      <c r="T62" s="681"/>
      <c r="U62" s="681"/>
      <c r="V62" s="681"/>
      <c r="W62" s="681"/>
      <c r="X62" s="681"/>
      <c r="Y62" s="681"/>
      <c r="Z62" s="681"/>
      <c r="AA62" s="681"/>
    </row>
    <row r="63" spans="1:27" ht="13.5" thickBot="1">
      <c r="A63" s="735"/>
      <c r="B63" s="1366" t="s">
        <v>285</v>
      </c>
      <c r="C63" s="1333"/>
      <c r="D63" s="1333"/>
      <c r="E63" s="1334"/>
      <c r="F63" s="697">
        <v>23680.876</v>
      </c>
      <c r="G63" s="698">
        <v>8821.781719999999</v>
      </c>
      <c r="H63" s="699">
        <v>430.84199999999998</v>
      </c>
      <c r="I63" s="700">
        <v>32933.49972</v>
      </c>
      <c r="J63" s="698">
        <v>27240.157999999999</v>
      </c>
      <c r="K63" s="698">
        <v>10253.790000000001</v>
      </c>
      <c r="L63" s="699">
        <v>3682.35</v>
      </c>
      <c r="M63" s="700">
        <v>41176.298000000003</v>
      </c>
      <c r="N63" s="681"/>
      <c r="O63" s="681"/>
      <c r="P63" s="681"/>
      <c r="Q63" s="681"/>
      <c r="R63" s="681"/>
      <c r="S63" s="681"/>
      <c r="T63" s="681"/>
      <c r="U63" s="681"/>
      <c r="V63" s="681"/>
      <c r="W63" s="681"/>
      <c r="X63" s="681"/>
      <c r="Y63" s="681"/>
      <c r="Z63" s="681"/>
      <c r="AA63" s="681"/>
    </row>
    <row r="64" spans="1:27">
      <c r="A64" s="682"/>
      <c r="B64" s="684"/>
      <c r="C64" s="1343" t="s">
        <v>286</v>
      </c>
      <c r="D64" s="1343"/>
      <c r="E64" s="1344"/>
      <c r="F64" s="702">
        <v>639.005</v>
      </c>
      <c r="G64" s="703">
        <v>339.72783000000004</v>
      </c>
      <c r="H64" s="736">
        <v>6.57</v>
      </c>
      <c r="I64" s="714">
        <v>985.30283000000009</v>
      </c>
      <c r="J64" s="703">
        <v>1086.1120000000001</v>
      </c>
      <c r="K64" s="703">
        <v>389.20800000000003</v>
      </c>
      <c r="L64" s="736">
        <v>43.8</v>
      </c>
      <c r="M64" s="714">
        <v>1519.12</v>
      </c>
      <c r="N64" s="681"/>
      <c r="O64" s="681"/>
      <c r="P64" s="681"/>
      <c r="Q64" s="681"/>
      <c r="R64" s="681"/>
      <c r="S64" s="681"/>
      <c r="T64" s="681"/>
      <c r="U64" s="681"/>
      <c r="V64" s="681"/>
      <c r="W64" s="681"/>
      <c r="X64" s="681"/>
      <c r="Y64" s="681"/>
      <c r="Z64" s="681"/>
      <c r="AA64" s="681"/>
    </row>
    <row r="65" spans="1:27" hidden="1">
      <c r="A65" s="682"/>
      <c r="B65" s="694"/>
      <c r="C65" s="1262" t="s">
        <v>287</v>
      </c>
      <c r="D65" s="1254"/>
      <c r="E65" s="1255"/>
      <c r="F65" s="690">
        <v>0</v>
      </c>
      <c r="G65" s="691">
        <v>0</v>
      </c>
      <c r="H65" s="691">
        <v>0</v>
      </c>
      <c r="I65" s="707">
        <v>0</v>
      </c>
      <c r="J65" s="691">
        <v>0</v>
      </c>
      <c r="K65" s="691">
        <v>0</v>
      </c>
      <c r="L65" s="691">
        <v>0</v>
      </c>
      <c r="M65" s="707">
        <v>0</v>
      </c>
      <c r="N65" s="681"/>
      <c r="O65" s="681"/>
      <c r="P65" s="681"/>
      <c r="Q65" s="681"/>
      <c r="R65" s="681"/>
      <c r="S65" s="681"/>
      <c r="T65" s="681"/>
      <c r="U65" s="681"/>
      <c r="V65" s="681"/>
      <c r="W65" s="681"/>
      <c r="X65" s="681"/>
      <c r="Y65" s="681"/>
      <c r="Z65" s="681"/>
      <c r="AA65" s="681"/>
    </row>
    <row r="66" spans="1:27" ht="24.75" customHeight="1">
      <c r="A66" s="682"/>
      <c r="B66" s="694"/>
      <c r="C66" s="1359" t="s">
        <v>288</v>
      </c>
      <c r="D66" s="1242"/>
      <c r="E66" s="1243"/>
      <c r="F66" s="690">
        <v>11.766</v>
      </c>
      <c r="G66" s="691">
        <v>16.986000000000001</v>
      </c>
      <c r="H66" s="695">
        <v>0</v>
      </c>
      <c r="I66" s="707">
        <v>28.751999999999999</v>
      </c>
      <c r="J66" s="691">
        <v>23.946999999999999</v>
      </c>
      <c r="K66" s="691">
        <v>27.038</v>
      </c>
      <c r="L66" s="695">
        <v>20.51</v>
      </c>
      <c r="M66" s="707">
        <v>71.495000000000005</v>
      </c>
      <c r="N66" s="681"/>
      <c r="O66" s="681"/>
      <c r="P66" s="681"/>
      <c r="Q66" s="681"/>
      <c r="R66" s="681"/>
      <c r="S66" s="681"/>
      <c r="T66" s="681"/>
      <c r="U66" s="681"/>
      <c r="V66" s="681"/>
      <c r="W66" s="681"/>
      <c r="X66" s="681"/>
      <c r="Y66" s="681"/>
      <c r="Z66" s="681"/>
      <c r="AA66" s="681"/>
    </row>
    <row r="67" spans="1:27">
      <c r="A67" s="682"/>
      <c r="B67" s="694"/>
      <c r="C67" s="1359" t="s">
        <v>289</v>
      </c>
      <c r="D67" s="1242"/>
      <c r="E67" s="1243"/>
      <c r="F67" s="690">
        <v>8343.6730000000007</v>
      </c>
      <c r="G67" s="691">
        <v>2479.7762400000001</v>
      </c>
      <c r="H67" s="695">
        <v>281.05399999999997</v>
      </c>
      <c r="I67" s="707">
        <v>11104.50324</v>
      </c>
      <c r="J67" s="691">
        <v>11510.594999999999</v>
      </c>
      <c r="K67" s="691">
        <v>3447.5059999999999</v>
      </c>
      <c r="L67" s="695">
        <v>2183.9920000000002</v>
      </c>
      <c r="M67" s="707">
        <v>17142.093000000001</v>
      </c>
      <c r="N67" s="681"/>
      <c r="O67" s="681"/>
      <c r="P67" s="681"/>
      <c r="Q67" s="681"/>
      <c r="R67" s="681"/>
      <c r="S67" s="681"/>
      <c r="T67" s="681"/>
      <c r="U67" s="681"/>
      <c r="V67" s="681"/>
      <c r="W67" s="681"/>
      <c r="X67" s="681"/>
      <c r="Y67" s="681"/>
      <c r="Z67" s="681"/>
      <c r="AA67" s="681"/>
    </row>
    <row r="68" spans="1:27" ht="26.25" customHeight="1">
      <c r="A68" s="682"/>
      <c r="B68" s="694"/>
      <c r="C68" s="1339" t="s">
        <v>290</v>
      </c>
      <c r="D68" s="1339"/>
      <c r="E68" s="1340"/>
      <c r="F68" s="690">
        <v>206.74</v>
      </c>
      <c r="G68" s="691">
        <v>5.68</v>
      </c>
      <c r="H68" s="695">
        <v>0</v>
      </c>
      <c r="I68" s="707">
        <v>212.42</v>
      </c>
      <c r="J68" s="691">
        <v>257.48099999999999</v>
      </c>
      <c r="K68" s="691">
        <v>7.41</v>
      </c>
      <c r="L68" s="695">
        <v>3.681</v>
      </c>
      <c r="M68" s="707">
        <v>268.572</v>
      </c>
      <c r="N68" s="681"/>
      <c r="O68" s="681"/>
      <c r="P68" s="681"/>
      <c r="Q68" s="681"/>
      <c r="R68" s="681"/>
      <c r="S68" s="681"/>
      <c r="T68" s="681"/>
      <c r="U68" s="681"/>
      <c r="V68" s="681"/>
      <c r="W68" s="681"/>
      <c r="X68" s="681"/>
      <c r="Y68" s="681"/>
      <c r="Z68" s="681"/>
      <c r="AA68" s="681"/>
    </row>
    <row r="69" spans="1:27" ht="26.25" customHeight="1">
      <c r="A69" s="682"/>
      <c r="B69" s="694"/>
      <c r="C69" s="1359" t="s">
        <v>291</v>
      </c>
      <c r="D69" s="1242"/>
      <c r="E69" s="1243"/>
      <c r="F69" s="709">
        <v>60.152000000000001</v>
      </c>
      <c r="G69" s="710">
        <v>19.751000000000001</v>
      </c>
      <c r="H69" s="711">
        <v>1.845</v>
      </c>
      <c r="I69" s="707">
        <v>81.748000000000005</v>
      </c>
      <c r="J69" s="710">
        <v>0</v>
      </c>
      <c r="K69" s="710">
        <v>67.988</v>
      </c>
      <c r="L69" s="711">
        <v>9.2260000000000009</v>
      </c>
      <c r="M69" s="707">
        <v>77.213999999999999</v>
      </c>
      <c r="N69" s="681"/>
      <c r="O69" s="681"/>
      <c r="P69" s="681"/>
      <c r="Q69" s="681"/>
      <c r="R69" s="681"/>
      <c r="S69" s="681"/>
      <c r="T69" s="681"/>
      <c r="U69" s="681"/>
      <c r="V69" s="681"/>
      <c r="W69" s="681"/>
      <c r="X69" s="681"/>
      <c r="Y69" s="681"/>
      <c r="Z69" s="681"/>
      <c r="AA69" s="681"/>
    </row>
    <row r="70" spans="1:27" hidden="1">
      <c r="A70" s="682"/>
      <c r="B70" s="694"/>
      <c r="C70" s="1274" t="s">
        <v>292</v>
      </c>
      <c r="D70" s="1274"/>
      <c r="E70" s="1275"/>
      <c r="F70" s="709">
        <v>0</v>
      </c>
      <c r="G70" s="710">
        <v>0</v>
      </c>
      <c r="H70" s="710">
        <v>0</v>
      </c>
      <c r="I70" s="707">
        <v>0</v>
      </c>
      <c r="J70" s="710">
        <v>0</v>
      </c>
      <c r="K70" s="710">
        <v>0</v>
      </c>
      <c r="L70" s="710">
        <v>0</v>
      </c>
      <c r="M70" s="707">
        <v>0</v>
      </c>
      <c r="N70" s="681"/>
      <c r="O70" s="681"/>
      <c r="P70" s="681"/>
      <c r="Q70" s="681"/>
      <c r="R70" s="681"/>
      <c r="S70" s="681"/>
      <c r="T70" s="681"/>
      <c r="U70" s="681"/>
      <c r="V70" s="681"/>
      <c r="W70" s="681"/>
      <c r="X70" s="681"/>
      <c r="Y70" s="681"/>
      <c r="Z70" s="681"/>
      <c r="AA70" s="681"/>
    </row>
    <row r="71" spans="1:27" ht="26.25" customHeight="1">
      <c r="A71" s="682"/>
      <c r="B71" s="694"/>
      <c r="C71" s="1359" t="s">
        <v>293</v>
      </c>
      <c r="D71" s="1242"/>
      <c r="E71" s="1243"/>
      <c r="F71" s="709">
        <v>0</v>
      </c>
      <c r="G71" s="710">
        <v>0</v>
      </c>
      <c r="H71" s="710">
        <v>9.2260000000000009</v>
      </c>
      <c r="I71" s="707">
        <v>9.2260000000000009</v>
      </c>
      <c r="J71" s="710">
        <v>3.4409999999999998</v>
      </c>
      <c r="K71" s="710">
        <v>0</v>
      </c>
      <c r="L71" s="710">
        <v>11.249000000000001</v>
      </c>
      <c r="M71" s="707">
        <v>14.69</v>
      </c>
      <c r="N71" s="681"/>
      <c r="O71" s="681"/>
      <c r="P71" s="681"/>
      <c r="Q71" s="681"/>
      <c r="R71" s="681"/>
      <c r="S71" s="681"/>
      <c r="T71" s="681"/>
      <c r="U71" s="681"/>
      <c r="V71" s="681"/>
      <c r="W71" s="681"/>
      <c r="X71" s="681"/>
      <c r="Y71" s="681"/>
      <c r="Z71" s="681"/>
      <c r="AA71" s="681"/>
    </row>
    <row r="72" spans="1:27">
      <c r="A72" s="682"/>
      <c r="B72" s="694"/>
      <c r="C72" s="1359" t="s">
        <v>294</v>
      </c>
      <c r="D72" s="1242"/>
      <c r="E72" s="1243"/>
      <c r="F72" s="690">
        <v>11135.181</v>
      </c>
      <c r="G72" s="691">
        <v>4452.36265</v>
      </c>
      <c r="H72" s="695">
        <v>61.216000000000001</v>
      </c>
      <c r="I72" s="707">
        <v>15648.75965</v>
      </c>
      <c r="J72" s="691">
        <v>10439.156999999999</v>
      </c>
      <c r="K72" s="691">
        <v>4294.5230000000001</v>
      </c>
      <c r="L72" s="695">
        <v>1226.306</v>
      </c>
      <c r="M72" s="707">
        <v>15959.986000000001</v>
      </c>
      <c r="N72" s="681"/>
      <c r="O72" s="681"/>
      <c r="P72" s="681"/>
      <c r="Q72" s="681"/>
      <c r="R72" s="681"/>
      <c r="S72" s="681"/>
      <c r="T72" s="681"/>
      <c r="U72" s="681"/>
      <c r="V72" s="681"/>
      <c r="W72" s="681"/>
      <c r="X72" s="681"/>
      <c r="Y72" s="681"/>
      <c r="Z72" s="681"/>
      <c r="AA72" s="681"/>
    </row>
    <row r="73" spans="1:27" ht="26.25" customHeight="1">
      <c r="A73" s="682"/>
      <c r="B73" s="694"/>
      <c r="C73" s="1365" t="s">
        <v>295</v>
      </c>
      <c r="D73" s="1272"/>
      <c r="E73" s="1273"/>
      <c r="F73" s="686">
        <v>160.39400000000001</v>
      </c>
      <c r="G73" s="687">
        <v>206.06151</v>
      </c>
      <c r="H73" s="717">
        <v>13.765000000000001</v>
      </c>
      <c r="I73" s="714">
        <v>380.22050999999999</v>
      </c>
      <c r="J73" s="687">
        <v>164.38800000000001</v>
      </c>
      <c r="K73" s="687">
        <v>231.715</v>
      </c>
      <c r="L73" s="717">
        <v>11.569000000000001</v>
      </c>
      <c r="M73" s="714">
        <v>407.67200000000003</v>
      </c>
      <c r="N73" s="681"/>
      <c r="O73" s="681"/>
      <c r="P73" s="681"/>
      <c r="Q73" s="681"/>
      <c r="R73" s="681"/>
      <c r="S73" s="681"/>
      <c r="T73" s="681"/>
      <c r="U73" s="681"/>
      <c r="V73" s="681"/>
      <c r="W73" s="681"/>
      <c r="X73" s="681"/>
      <c r="Y73" s="681"/>
      <c r="Z73" s="681"/>
      <c r="AA73" s="681"/>
    </row>
    <row r="74" spans="1:27" ht="27" customHeight="1">
      <c r="A74" s="719"/>
      <c r="B74" s="701"/>
      <c r="C74" s="1337" t="s">
        <v>296</v>
      </c>
      <c r="D74" s="1337"/>
      <c r="E74" s="1338"/>
      <c r="F74" s="737">
        <v>1.2909999999999999</v>
      </c>
      <c r="G74" s="738">
        <v>46.128999999999998</v>
      </c>
      <c r="H74" s="739">
        <v>0</v>
      </c>
      <c r="I74" s="714">
        <v>47.42</v>
      </c>
      <c r="J74" s="738">
        <v>0</v>
      </c>
      <c r="K74" s="738">
        <v>46.13</v>
      </c>
      <c r="L74" s="739">
        <v>0</v>
      </c>
      <c r="M74" s="714">
        <v>46.13</v>
      </c>
      <c r="N74" s="681"/>
      <c r="O74" s="681"/>
      <c r="P74" s="681"/>
      <c r="Q74" s="681"/>
      <c r="R74" s="681"/>
      <c r="S74" s="681"/>
      <c r="T74" s="681"/>
      <c r="U74" s="681"/>
      <c r="V74" s="681"/>
      <c r="W74" s="681"/>
      <c r="X74" s="681"/>
      <c r="Y74" s="681"/>
      <c r="Z74" s="681"/>
      <c r="AA74" s="681"/>
    </row>
    <row r="75" spans="1:27" hidden="1">
      <c r="A75" s="682"/>
      <c r="B75" s="694"/>
      <c r="C75" s="1274" t="s">
        <v>297</v>
      </c>
      <c r="D75" s="1274"/>
      <c r="E75" s="1275"/>
      <c r="F75" s="709">
        <v>0</v>
      </c>
      <c r="G75" s="710">
        <v>0</v>
      </c>
      <c r="H75" s="711">
        <v>0</v>
      </c>
      <c r="I75" s="707">
        <v>0</v>
      </c>
      <c r="J75" s="710">
        <v>0</v>
      </c>
      <c r="K75" s="710">
        <v>0</v>
      </c>
      <c r="L75" s="711">
        <v>0</v>
      </c>
      <c r="M75" s="707">
        <v>0</v>
      </c>
      <c r="N75" s="681"/>
      <c r="O75" s="681"/>
      <c r="P75" s="681"/>
      <c r="Q75" s="681"/>
      <c r="R75" s="681"/>
      <c r="S75" s="681"/>
      <c r="T75" s="681"/>
      <c r="U75" s="681"/>
      <c r="V75" s="681"/>
      <c r="W75" s="681"/>
      <c r="X75" s="681"/>
      <c r="Y75" s="681"/>
      <c r="Z75" s="681"/>
      <c r="AA75" s="681"/>
    </row>
    <row r="76" spans="1:27" ht="24.75" customHeight="1">
      <c r="A76" s="682"/>
      <c r="B76" s="694"/>
      <c r="C76" s="1359" t="s">
        <v>298</v>
      </c>
      <c r="D76" s="1242"/>
      <c r="E76" s="1243"/>
      <c r="F76" s="709">
        <v>5.069</v>
      </c>
      <c r="G76" s="710">
        <v>0</v>
      </c>
      <c r="H76" s="711">
        <v>0</v>
      </c>
      <c r="I76" s="707">
        <v>5.069</v>
      </c>
      <c r="J76" s="710">
        <v>5.069</v>
      </c>
      <c r="K76" s="710">
        <v>0</v>
      </c>
      <c r="L76" s="711">
        <v>0</v>
      </c>
      <c r="M76" s="707">
        <v>5.069</v>
      </c>
      <c r="N76" s="681"/>
      <c r="O76" s="681"/>
      <c r="P76" s="681"/>
      <c r="Q76" s="681"/>
      <c r="R76" s="681"/>
      <c r="S76" s="681"/>
      <c r="T76" s="681"/>
      <c r="U76" s="681"/>
      <c r="V76" s="681"/>
      <c r="W76" s="681"/>
      <c r="X76" s="681"/>
      <c r="Y76" s="681"/>
      <c r="Z76" s="681"/>
      <c r="AA76" s="681"/>
    </row>
    <row r="77" spans="1:27" ht="24" customHeight="1">
      <c r="A77" s="682"/>
      <c r="B77" s="694"/>
      <c r="C77" s="1359" t="s">
        <v>299</v>
      </c>
      <c r="D77" s="1242"/>
      <c r="E77" s="1243"/>
      <c r="F77" s="690">
        <v>0</v>
      </c>
      <c r="G77" s="691">
        <v>4.1719999999999997</v>
      </c>
      <c r="H77" s="695">
        <v>0</v>
      </c>
      <c r="I77" s="707">
        <v>4.1719999999999997</v>
      </c>
      <c r="J77" s="691">
        <v>0</v>
      </c>
      <c r="K77" s="691">
        <v>0</v>
      </c>
      <c r="L77" s="695">
        <v>0</v>
      </c>
      <c r="M77" s="707">
        <v>0</v>
      </c>
      <c r="N77" s="681"/>
      <c r="O77" s="681"/>
      <c r="P77" s="681"/>
      <c r="Q77" s="681"/>
      <c r="R77" s="681"/>
      <c r="S77" s="681"/>
      <c r="T77" s="681"/>
      <c r="U77" s="681"/>
      <c r="V77" s="681"/>
      <c r="W77" s="681"/>
      <c r="X77" s="681"/>
      <c r="Y77" s="681"/>
      <c r="Z77" s="681"/>
      <c r="AA77" s="681"/>
    </row>
    <row r="78" spans="1:27" hidden="1">
      <c r="A78" s="734"/>
      <c r="B78" s="716"/>
      <c r="C78" s="1360" t="s">
        <v>300</v>
      </c>
      <c r="D78" s="1360"/>
      <c r="E78" s="1361"/>
      <c r="F78" s="709">
        <v>0</v>
      </c>
      <c r="G78" s="710">
        <v>0</v>
      </c>
      <c r="H78" s="710">
        <v>0</v>
      </c>
      <c r="I78" s="696">
        <v>0</v>
      </c>
      <c r="J78" s="710">
        <v>0</v>
      </c>
      <c r="K78" s="710">
        <v>0</v>
      </c>
      <c r="L78" s="710">
        <v>0</v>
      </c>
      <c r="M78" s="696">
        <v>0</v>
      </c>
      <c r="N78" s="681"/>
      <c r="O78" s="681"/>
      <c r="P78" s="681"/>
      <c r="Q78" s="681"/>
      <c r="R78" s="681"/>
      <c r="S78" s="681"/>
      <c r="T78" s="681"/>
      <c r="U78" s="681"/>
      <c r="V78" s="681"/>
      <c r="W78" s="681"/>
      <c r="X78" s="681"/>
      <c r="Y78" s="681"/>
      <c r="Z78" s="681"/>
      <c r="AA78" s="681"/>
    </row>
    <row r="79" spans="1:27" ht="27" customHeight="1" thickBot="1">
      <c r="A79" s="740"/>
      <c r="B79" s="741"/>
      <c r="C79" s="1362" t="s">
        <v>301</v>
      </c>
      <c r="D79" s="1363"/>
      <c r="E79" s="1364"/>
      <c r="F79" s="742">
        <v>3117.605</v>
      </c>
      <c r="G79" s="743">
        <v>1251.1354899999999</v>
      </c>
      <c r="H79" s="744">
        <v>57.165999999999997</v>
      </c>
      <c r="I79" s="713">
        <v>4425.9064900000003</v>
      </c>
      <c r="J79" s="743">
        <v>3749.9679999999998</v>
      </c>
      <c r="K79" s="743">
        <v>1742.2719999999999</v>
      </c>
      <c r="L79" s="744">
        <v>172.017</v>
      </c>
      <c r="M79" s="713">
        <v>5664.2569999999996</v>
      </c>
      <c r="N79" s="681"/>
      <c r="O79" s="681"/>
      <c r="P79" s="681"/>
      <c r="Q79" s="681"/>
      <c r="R79" s="681"/>
      <c r="S79" s="681"/>
      <c r="T79" s="681"/>
      <c r="U79" s="681"/>
      <c r="V79" s="681"/>
      <c r="W79" s="681"/>
      <c r="X79" s="681"/>
      <c r="Y79" s="681"/>
      <c r="Z79" s="681"/>
      <c r="AA79" s="681"/>
    </row>
    <row r="80" spans="1:27" ht="13.5" thickBot="1">
      <c r="A80" s="137"/>
      <c r="B80" s="1247" t="s">
        <v>302</v>
      </c>
      <c r="C80" s="1248"/>
      <c r="D80" s="1248"/>
      <c r="E80" s="1249"/>
      <c r="F80" s="677">
        <v>615.04999999999995</v>
      </c>
      <c r="G80" s="678">
        <v>0</v>
      </c>
      <c r="H80" s="677">
        <v>0</v>
      </c>
      <c r="I80" s="700">
        <v>615.04999999999995</v>
      </c>
      <c r="J80" s="745">
        <v>0</v>
      </c>
      <c r="K80" s="678">
        <v>0</v>
      </c>
      <c r="L80" s="715">
        <v>0</v>
      </c>
      <c r="M80" s="700">
        <v>0</v>
      </c>
      <c r="N80" s="681"/>
      <c r="O80" s="681"/>
      <c r="P80" s="681"/>
      <c r="Q80" s="681"/>
      <c r="R80" s="681"/>
      <c r="S80" s="681"/>
      <c r="T80" s="681"/>
      <c r="U80" s="681"/>
      <c r="V80" s="681"/>
      <c r="W80" s="681"/>
      <c r="X80" s="681"/>
      <c r="Y80" s="681"/>
      <c r="Z80" s="681"/>
      <c r="AA80" s="681"/>
    </row>
    <row r="81" spans="1:27" hidden="1">
      <c r="A81" s="719"/>
      <c r="B81" s="701"/>
      <c r="C81" s="1352" t="s">
        <v>303</v>
      </c>
      <c r="D81" s="1352"/>
      <c r="E81" s="1353"/>
      <c r="F81" s="686">
        <v>0</v>
      </c>
      <c r="G81" s="687">
        <v>0</v>
      </c>
      <c r="H81" s="717">
        <v>0</v>
      </c>
      <c r="I81" s="714">
        <v>0</v>
      </c>
      <c r="J81" s="687">
        <v>0</v>
      </c>
      <c r="K81" s="687">
        <v>0</v>
      </c>
      <c r="L81" s="717">
        <v>0</v>
      </c>
      <c r="M81" s="714">
        <v>0</v>
      </c>
      <c r="N81" s="681"/>
      <c r="O81" s="681"/>
      <c r="P81" s="681"/>
      <c r="Q81" s="681"/>
      <c r="R81" s="681"/>
      <c r="S81" s="681"/>
      <c r="T81" s="681"/>
      <c r="U81" s="681"/>
      <c r="V81" s="681"/>
      <c r="W81" s="681"/>
      <c r="X81" s="681"/>
      <c r="Y81" s="681"/>
      <c r="Z81" s="681"/>
      <c r="AA81" s="681"/>
    </row>
    <row r="82" spans="1:27" hidden="1">
      <c r="A82" s="682"/>
      <c r="B82" s="694"/>
      <c r="C82" s="1274" t="s">
        <v>304</v>
      </c>
      <c r="D82" s="1274"/>
      <c r="E82" s="1275"/>
      <c r="F82" s="690">
        <v>0</v>
      </c>
      <c r="G82" s="691">
        <v>0</v>
      </c>
      <c r="H82" s="691">
        <v>0</v>
      </c>
      <c r="I82" s="707">
        <v>0</v>
      </c>
      <c r="J82" s="691">
        <v>0</v>
      </c>
      <c r="K82" s="691">
        <v>0</v>
      </c>
      <c r="L82" s="691">
        <v>0</v>
      </c>
      <c r="M82" s="707">
        <v>0</v>
      </c>
      <c r="N82" s="681"/>
      <c r="O82" s="681"/>
      <c r="P82" s="681"/>
      <c r="Q82" s="681"/>
      <c r="R82" s="681"/>
      <c r="S82" s="681"/>
      <c r="T82" s="681"/>
      <c r="U82" s="681"/>
      <c r="V82" s="681"/>
      <c r="W82" s="681"/>
      <c r="X82" s="681"/>
      <c r="Y82" s="681"/>
      <c r="Z82" s="681"/>
      <c r="AA82" s="681"/>
    </row>
    <row r="83" spans="1:27" ht="27.75" customHeight="1">
      <c r="A83" s="682"/>
      <c r="B83" s="694"/>
      <c r="C83" s="1339" t="s">
        <v>305</v>
      </c>
      <c r="D83" s="1339"/>
      <c r="E83" s="1340"/>
      <c r="F83" s="690">
        <v>0</v>
      </c>
      <c r="G83" s="691">
        <v>0</v>
      </c>
      <c r="H83" s="695">
        <v>0</v>
      </c>
      <c r="I83" s="707">
        <v>0</v>
      </c>
      <c r="J83" s="691">
        <v>0</v>
      </c>
      <c r="K83" s="691">
        <v>0</v>
      </c>
      <c r="L83" s="695">
        <v>0</v>
      </c>
      <c r="M83" s="707">
        <v>0</v>
      </c>
      <c r="N83" s="681"/>
      <c r="O83" s="681"/>
      <c r="P83" s="681"/>
      <c r="Q83" s="681"/>
      <c r="R83" s="681"/>
      <c r="S83" s="681"/>
      <c r="T83" s="681"/>
      <c r="U83" s="681"/>
      <c r="V83" s="681"/>
      <c r="W83" s="681"/>
      <c r="X83" s="681"/>
      <c r="Y83" s="681"/>
      <c r="Z83" s="681"/>
      <c r="AA83" s="681"/>
    </row>
    <row r="84" spans="1:27" ht="27.75" customHeight="1" thickBot="1">
      <c r="A84" s="682"/>
      <c r="B84" s="694"/>
      <c r="C84" s="1339" t="s">
        <v>306</v>
      </c>
      <c r="D84" s="1339"/>
      <c r="E84" s="1340"/>
      <c r="F84" s="690">
        <v>615.04999999999995</v>
      </c>
      <c r="G84" s="691">
        <v>0</v>
      </c>
      <c r="H84" s="695">
        <v>0</v>
      </c>
      <c r="I84" s="696">
        <v>615.04999999999995</v>
      </c>
      <c r="J84" s="691">
        <v>0</v>
      </c>
      <c r="K84" s="691">
        <v>0</v>
      </c>
      <c r="L84" s="695">
        <v>0</v>
      </c>
      <c r="M84" s="696">
        <v>0</v>
      </c>
      <c r="N84" s="681"/>
      <c r="O84" s="681"/>
      <c r="P84" s="681"/>
      <c r="Q84" s="681"/>
      <c r="R84" s="681"/>
      <c r="S84" s="681"/>
      <c r="T84" s="681"/>
      <c r="U84" s="681"/>
      <c r="V84" s="681"/>
      <c r="W84" s="681"/>
      <c r="X84" s="681"/>
      <c r="Y84" s="681"/>
      <c r="Z84" s="681"/>
      <c r="AA84" s="681"/>
    </row>
    <row r="85" spans="1:27" ht="13.5" thickBot="1">
      <c r="A85" s="676"/>
      <c r="B85" s="1356" t="s">
        <v>307</v>
      </c>
      <c r="C85" s="1357"/>
      <c r="D85" s="1357"/>
      <c r="E85" s="1358"/>
      <c r="F85" s="677">
        <v>8471.1849999999995</v>
      </c>
      <c r="G85" s="678">
        <v>17029.55</v>
      </c>
      <c r="H85" s="679">
        <v>79.521000000000001</v>
      </c>
      <c r="I85" s="700">
        <v>25580.256000000001</v>
      </c>
      <c r="J85" s="678">
        <v>9954.8349999999991</v>
      </c>
      <c r="K85" s="678">
        <v>20633.626</v>
      </c>
      <c r="L85" s="679">
        <v>151.20599999999999</v>
      </c>
      <c r="M85" s="700">
        <v>30739.667000000001</v>
      </c>
      <c r="N85" s="681"/>
      <c r="O85" s="681"/>
      <c r="P85" s="681"/>
      <c r="Q85" s="681"/>
      <c r="R85" s="681"/>
      <c r="S85" s="681"/>
      <c r="T85" s="681"/>
      <c r="U85" s="681"/>
      <c r="V85" s="681"/>
      <c r="W85" s="681"/>
      <c r="X85" s="681"/>
      <c r="Y85" s="681"/>
      <c r="Z85" s="681"/>
      <c r="AA85" s="681"/>
    </row>
    <row r="86" spans="1:27">
      <c r="A86" s="682"/>
      <c r="B86" s="684"/>
      <c r="C86" s="1343" t="s">
        <v>308</v>
      </c>
      <c r="D86" s="1343"/>
      <c r="E86" s="1344"/>
      <c r="F86" s="686">
        <v>4137.8639999999996</v>
      </c>
      <c r="G86" s="687">
        <v>3738.8069999999998</v>
      </c>
      <c r="H86" s="717">
        <v>9.2509999999999994</v>
      </c>
      <c r="I86" s="714">
        <v>7885.9219999999996</v>
      </c>
      <c r="J86" s="687">
        <v>6148.7070000000003</v>
      </c>
      <c r="K86" s="687">
        <v>4844.2070000000003</v>
      </c>
      <c r="L86" s="717">
        <v>124.43899999999999</v>
      </c>
      <c r="M86" s="714">
        <v>11117.352999999999</v>
      </c>
      <c r="N86" s="681"/>
      <c r="O86" s="681"/>
      <c r="P86" s="681"/>
      <c r="Q86" s="681"/>
      <c r="R86" s="681"/>
      <c r="S86" s="681"/>
      <c r="T86" s="681"/>
      <c r="U86" s="681"/>
      <c r="V86" s="681"/>
      <c r="W86" s="681"/>
      <c r="X86" s="681"/>
      <c r="Y86" s="681"/>
      <c r="Z86" s="681"/>
      <c r="AA86" s="681"/>
    </row>
    <row r="87" spans="1:27">
      <c r="A87" s="682"/>
      <c r="B87" s="694"/>
      <c r="C87" s="1339" t="s">
        <v>309</v>
      </c>
      <c r="D87" s="1339"/>
      <c r="E87" s="1340"/>
      <c r="F87" s="690">
        <v>981.92499999999995</v>
      </c>
      <c r="G87" s="691">
        <v>634.69299999999998</v>
      </c>
      <c r="H87" s="695">
        <v>69.114999999999995</v>
      </c>
      <c r="I87" s="707">
        <v>1685.7329999999999</v>
      </c>
      <c r="J87" s="691">
        <v>840.01199999999994</v>
      </c>
      <c r="K87" s="691">
        <v>564.923</v>
      </c>
      <c r="L87" s="695">
        <v>24.474</v>
      </c>
      <c r="M87" s="707">
        <v>1429.4090000000001</v>
      </c>
      <c r="N87" s="681"/>
      <c r="O87" s="681"/>
      <c r="P87" s="681"/>
      <c r="Q87" s="681"/>
      <c r="R87" s="681"/>
      <c r="S87" s="681"/>
      <c r="T87" s="681"/>
      <c r="U87" s="681"/>
      <c r="V87" s="681"/>
      <c r="W87" s="681"/>
      <c r="X87" s="681"/>
      <c r="Y87" s="681"/>
      <c r="Z87" s="681"/>
      <c r="AA87" s="681"/>
    </row>
    <row r="88" spans="1:27">
      <c r="A88" s="682"/>
      <c r="B88" s="694"/>
      <c r="C88" s="1339" t="s">
        <v>310</v>
      </c>
      <c r="D88" s="1339"/>
      <c r="E88" s="1340"/>
      <c r="F88" s="690">
        <v>0</v>
      </c>
      <c r="G88" s="691">
        <v>22.744</v>
      </c>
      <c r="H88" s="695">
        <v>0</v>
      </c>
      <c r="I88" s="707">
        <v>22.744</v>
      </c>
      <c r="J88" s="691">
        <v>0</v>
      </c>
      <c r="K88" s="691">
        <v>23.175000000000001</v>
      </c>
      <c r="L88" s="695">
        <v>0</v>
      </c>
      <c r="M88" s="707">
        <v>23.175000000000001</v>
      </c>
      <c r="N88" s="681"/>
      <c r="O88" s="681"/>
      <c r="P88" s="681"/>
      <c r="Q88" s="681"/>
      <c r="R88" s="681"/>
      <c r="S88" s="681"/>
      <c r="T88" s="681"/>
      <c r="U88" s="681"/>
      <c r="V88" s="681"/>
      <c r="W88" s="681"/>
      <c r="X88" s="681"/>
      <c r="Y88" s="681"/>
      <c r="Z88" s="681"/>
      <c r="AA88" s="681"/>
    </row>
    <row r="89" spans="1:27">
      <c r="A89" s="719"/>
      <c r="B89" s="694"/>
      <c r="C89" s="1339" t="s">
        <v>311</v>
      </c>
      <c r="D89" s="1339"/>
      <c r="E89" s="1340"/>
      <c r="F89" s="686">
        <v>3351.3960000000002</v>
      </c>
      <c r="G89" s="687">
        <v>12630.388000000001</v>
      </c>
      <c r="H89" s="717">
        <v>0</v>
      </c>
      <c r="I89" s="707">
        <v>15981.784</v>
      </c>
      <c r="J89" s="687">
        <v>2966.116</v>
      </c>
      <c r="K89" s="687">
        <v>15199.876</v>
      </c>
      <c r="L89" s="717">
        <v>0</v>
      </c>
      <c r="M89" s="707">
        <v>18165.991999999998</v>
      </c>
      <c r="N89" s="681"/>
      <c r="O89" s="681"/>
      <c r="P89" s="681"/>
      <c r="Q89" s="681"/>
      <c r="R89" s="681"/>
      <c r="S89" s="681"/>
      <c r="T89" s="681"/>
      <c r="U89" s="681"/>
      <c r="V89" s="681"/>
      <c r="W89" s="681"/>
      <c r="X89" s="681"/>
      <c r="Y89" s="681"/>
      <c r="Z89" s="681"/>
      <c r="AA89" s="681"/>
    </row>
    <row r="90" spans="1:27">
      <c r="A90" s="719"/>
      <c r="B90" s="746"/>
      <c r="C90" s="1354" t="s">
        <v>312</v>
      </c>
      <c r="D90" s="1254"/>
      <c r="E90" s="1255"/>
      <c r="F90" s="686">
        <v>0</v>
      </c>
      <c r="G90" s="687">
        <v>0</v>
      </c>
      <c r="H90" s="687">
        <v>0</v>
      </c>
      <c r="I90" s="707">
        <v>0</v>
      </c>
      <c r="J90" s="687">
        <v>0</v>
      </c>
      <c r="K90" s="687">
        <v>0</v>
      </c>
      <c r="L90" s="687">
        <v>0</v>
      </c>
      <c r="M90" s="707">
        <v>0</v>
      </c>
      <c r="N90" s="681"/>
      <c r="O90" s="681"/>
      <c r="P90" s="681"/>
      <c r="Q90" s="681"/>
      <c r="R90" s="681"/>
      <c r="S90" s="681"/>
      <c r="T90" s="681"/>
      <c r="U90" s="681"/>
      <c r="V90" s="681"/>
      <c r="W90" s="681"/>
      <c r="X90" s="681"/>
      <c r="Y90" s="681"/>
      <c r="Z90" s="681"/>
      <c r="AA90" s="681"/>
    </row>
    <row r="91" spans="1:27">
      <c r="A91" s="719"/>
      <c r="B91" s="746"/>
      <c r="C91" s="1355" t="s">
        <v>313</v>
      </c>
      <c r="D91" s="1233"/>
      <c r="E91" s="1234"/>
      <c r="F91" s="686">
        <v>0</v>
      </c>
      <c r="G91" s="687">
        <v>0</v>
      </c>
      <c r="H91" s="717">
        <v>1.155</v>
      </c>
      <c r="I91" s="707">
        <v>1.155</v>
      </c>
      <c r="J91" s="687">
        <v>0</v>
      </c>
      <c r="K91" s="687">
        <v>0</v>
      </c>
      <c r="L91" s="717">
        <v>2.2930000000000001</v>
      </c>
      <c r="M91" s="707">
        <v>2.2930000000000001</v>
      </c>
      <c r="N91" s="681"/>
      <c r="O91" s="681"/>
      <c r="P91" s="681"/>
      <c r="Q91" s="681"/>
      <c r="R91" s="681"/>
      <c r="S91" s="681"/>
      <c r="T91" s="681"/>
      <c r="U91" s="681"/>
      <c r="V91" s="681"/>
      <c r="W91" s="681"/>
      <c r="X91" s="681"/>
      <c r="Y91" s="681"/>
      <c r="Z91" s="681"/>
      <c r="AA91" s="681"/>
    </row>
    <row r="92" spans="1:27" ht="13.5" thickBot="1">
      <c r="A92" s="719"/>
      <c r="B92" s="781"/>
      <c r="C92" s="1350" t="s">
        <v>314</v>
      </c>
      <c r="D92" s="1257"/>
      <c r="E92" s="1258"/>
      <c r="F92" s="1190">
        <v>0</v>
      </c>
      <c r="G92" s="743">
        <v>2.9180000000000001</v>
      </c>
      <c r="H92" s="758">
        <v>0</v>
      </c>
      <c r="I92" s="713">
        <v>2.9180000000000001</v>
      </c>
      <c r="J92" s="743">
        <v>0</v>
      </c>
      <c r="K92" s="743">
        <v>1.4450000000000001</v>
      </c>
      <c r="L92" s="744">
        <v>0</v>
      </c>
      <c r="M92" s="713">
        <v>1.4450000000000001</v>
      </c>
      <c r="N92" s="681"/>
      <c r="O92" s="681"/>
      <c r="P92" s="681"/>
      <c r="Q92" s="681"/>
      <c r="R92" s="681"/>
      <c r="S92" s="681"/>
      <c r="T92" s="681"/>
      <c r="U92" s="681"/>
      <c r="V92" s="681"/>
      <c r="W92" s="681"/>
      <c r="X92" s="681"/>
      <c r="Y92" s="681"/>
      <c r="Z92" s="681"/>
      <c r="AA92" s="681"/>
    </row>
    <row r="93" spans="1:27" ht="0.75" customHeight="1" thickBot="1">
      <c r="A93" s="682" t="s">
        <v>315</v>
      </c>
      <c r="B93" s="701"/>
      <c r="C93" s="1351" t="s">
        <v>316</v>
      </c>
      <c r="D93" s="1297"/>
      <c r="E93" s="1298"/>
      <c r="F93" s="686">
        <v>0</v>
      </c>
      <c r="G93" s="687">
        <v>0</v>
      </c>
      <c r="H93" s="717">
        <v>0</v>
      </c>
      <c r="I93" s="751">
        <v>0</v>
      </c>
      <c r="J93" s="687">
        <v>0</v>
      </c>
      <c r="K93" s="687">
        <v>0</v>
      </c>
      <c r="L93" s="717">
        <v>0</v>
      </c>
      <c r="M93" s="751">
        <v>0</v>
      </c>
      <c r="N93" s="681"/>
      <c r="O93" s="681"/>
      <c r="P93" s="681"/>
      <c r="Q93" s="681"/>
      <c r="R93" s="681"/>
      <c r="S93" s="681"/>
      <c r="T93" s="681"/>
      <c r="U93" s="681"/>
      <c r="V93" s="681"/>
      <c r="W93" s="681"/>
      <c r="X93" s="681"/>
      <c r="Y93" s="681"/>
      <c r="Z93" s="681"/>
      <c r="AA93" s="681"/>
    </row>
    <row r="94" spans="1:27" ht="13.5" thickBot="1">
      <c r="A94" s="676"/>
      <c r="B94" s="1345" t="s">
        <v>317</v>
      </c>
      <c r="C94" s="1346"/>
      <c r="D94" s="1346"/>
      <c r="E94" s="1347"/>
      <c r="F94" s="747">
        <v>0</v>
      </c>
      <c r="G94" s="678">
        <v>184.51499999999999</v>
      </c>
      <c r="H94" s="679">
        <v>0</v>
      </c>
      <c r="I94" s="705">
        <v>184.51499999999999</v>
      </c>
      <c r="J94" s="748">
        <v>0</v>
      </c>
      <c r="K94" s="678">
        <v>184.51499999999999</v>
      </c>
      <c r="L94" s="679">
        <v>0</v>
      </c>
      <c r="M94" s="705">
        <v>184.51499999999999</v>
      </c>
      <c r="N94" s="681"/>
      <c r="O94" s="681"/>
      <c r="P94" s="681"/>
      <c r="Q94" s="681"/>
      <c r="R94" s="681"/>
      <c r="S94" s="681"/>
      <c r="T94" s="681"/>
      <c r="U94" s="681"/>
      <c r="V94" s="681"/>
      <c r="W94" s="681"/>
      <c r="X94" s="681"/>
      <c r="Y94" s="681"/>
      <c r="Z94" s="681"/>
      <c r="AA94" s="681"/>
    </row>
    <row r="95" spans="1:27" ht="13.5" hidden="1" thickBot="1">
      <c r="A95" s="682"/>
      <c r="B95" s="701"/>
      <c r="C95" s="1352" t="s">
        <v>318</v>
      </c>
      <c r="D95" s="1352"/>
      <c r="E95" s="1353"/>
      <c r="F95" s="709">
        <v>0</v>
      </c>
      <c r="G95" s="687">
        <v>0</v>
      </c>
      <c r="H95" s="717">
        <v>0</v>
      </c>
      <c r="I95" s="696">
        <v>0</v>
      </c>
      <c r="J95" s="710">
        <v>0</v>
      </c>
      <c r="K95" s="687">
        <v>0</v>
      </c>
      <c r="L95" s="717">
        <v>0</v>
      </c>
      <c r="M95" s="696">
        <v>0</v>
      </c>
      <c r="N95" s="681"/>
      <c r="O95" s="681"/>
      <c r="P95" s="681"/>
      <c r="Q95" s="681"/>
      <c r="R95" s="681"/>
      <c r="S95" s="681"/>
      <c r="T95" s="681"/>
      <c r="U95" s="681"/>
      <c r="V95" s="681"/>
      <c r="W95" s="681"/>
      <c r="X95" s="681"/>
      <c r="Y95" s="681"/>
      <c r="Z95" s="681"/>
      <c r="AA95" s="681"/>
    </row>
    <row r="96" spans="1:27" ht="26.25" customHeight="1" thickBot="1">
      <c r="A96" s="682"/>
      <c r="B96" s="694"/>
      <c r="C96" s="1343" t="s">
        <v>319</v>
      </c>
      <c r="D96" s="1343"/>
      <c r="E96" s="1344"/>
      <c r="F96" s="702">
        <v>0</v>
      </c>
      <c r="G96" s="691">
        <v>184.51499999999999</v>
      </c>
      <c r="H96" s="695">
        <v>0</v>
      </c>
      <c r="I96" s="705">
        <v>184.51499999999999</v>
      </c>
      <c r="J96" s="703">
        <v>0</v>
      </c>
      <c r="K96" s="691">
        <v>184.51499999999999</v>
      </c>
      <c r="L96" s="695">
        <v>0</v>
      </c>
      <c r="M96" s="705">
        <v>184.51499999999999</v>
      </c>
      <c r="N96" s="681"/>
      <c r="O96" s="681"/>
      <c r="P96" s="681"/>
      <c r="Q96" s="681"/>
      <c r="R96" s="681"/>
      <c r="S96" s="681"/>
      <c r="T96" s="681"/>
      <c r="U96" s="681"/>
      <c r="V96" s="681"/>
      <c r="W96" s="681"/>
      <c r="X96" s="681"/>
      <c r="Y96" s="681"/>
      <c r="Z96" s="681"/>
      <c r="AA96" s="681"/>
    </row>
    <row r="97" spans="1:27" ht="26.25" hidden="1" thickBot="1">
      <c r="A97" s="682" t="s">
        <v>320</v>
      </c>
      <c r="B97" s="694"/>
      <c r="C97" s="1274" t="s">
        <v>321</v>
      </c>
      <c r="D97" s="1274"/>
      <c r="E97" s="1275"/>
      <c r="F97" s="690">
        <v>0</v>
      </c>
      <c r="G97" s="691">
        <v>0</v>
      </c>
      <c r="H97" s="695">
        <v>0</v>
      </c>
      <c r="I97" s="696">
        <v>0</v>
      </c>
      <c r="J97" s="691">
        <v>0</v>
      </c>
      <c r="K97" s="691">
        <v>0</v>
      </c>
      <c r="L97" s="695">
        <v>0</v>
      </c>
      <c r="M97" s="696">
        <v>0</v>
      </c>
      <c r="N97" s="681"/>
      <c r="O97" s="681"/>
      <c r="P97" s="681"/>
      <c r="Q97" s="681"/>
      <c r="R97" s="681"/>
      <c r="S97" s="681"/>
      <c r="T97" s="681"/>
      <c r="U97" s="681"/>
      <c r="V97" s="681"/>
      <c r="W97" s="681"/>
      <c r="X97" s="681"/>
      <c r="Y97" s="681"/>
      <c r="Z97" s="681"/>
      <c r="AA97" s="681"/>
    </row>
    <row r="98" spans="1:27" ht="13.5" thickBot="1">
      <c r="A98" s="676"/>
      <c r="B98" s="1345" t="s">
        <v>322</v>
      </c>
      <c r="C98" s="1346"/>
      <c r="D98" s="1346"/>
      <c r="E98" s="1347"/>
      <c r="F98" s="677">
        <v>4644.4440000000004</v>
      </c>
      <c r="G98" s="698">
        <v>2203.306</v>
      </c>
      <c r="H98" s="699">
        <v>116.258</v>
      </c>
      <c r="I98" s="700">
        <v>6964.0079999999998</v>
      </c>
      <c r="J98" s="678">
        <v>4671.9359999999997</v>
      </c>
      <c r="K98" s="698">
        <v>2387.8220000000001</v>
      </c>
      <c r="L98" s="699">
        <v>516.03899999999999</v>
      </c>
      <c r="M98" s="700">
        <v>7575.7969999999996</v>
      </c>
      <c r="N98" s="681"/>
      <c r="O98" s="681"/>
      <c r="P98" s="681"/>
      <c r="Q98" s="681"/>
      <c r="R98" s="681"/>
      <c r="S98" s="681"/>
      <c r="T98" s="681"/>
      <c r="U98" s="681"/>
      <c r="V98" s="681"/>
      <c r="W98" s="681"/>
      <c r="X98" s="681"/>
      <c r="Y98" s="681"/>
      <c r="Z98" s="681"/>
      <c r="AA98" s="681"/>
    </row>
    <row r="99" spans="1:27">
      <c r="A99" s="749"/>
      <c r="B99" s="694"/>
      <c r="C99" s="1348" t="s">
        <v>323</v>
      </c>
      <c r="D99" s="1348"/>
      <c r="E99" s="1349"/>
      <c r="F99" s="686">
        <v>0</v>
      </c>
      <c r="G99" s="703">
        <v>0</v>
      </c>
      <c r="H99" s="736">
        <v>24</v>
      </c>
      <c r="I99" s="714">
        <v>24</v>
      </c>
      <c r="J99" s="687">
        <v>0</v>
      </c>
      <c r="K99" s="703">
        <v>0</v>
      </c>
      <c r="L99" s="736">
        <v>24</v>
      </c>
      <c r="M99" s="714">
        <v>24</v>
      </c>
      <c r="N99" s="681"/>
      <c r="O99" s="681"/>
      <c r="P99" s="681"/>
      <c r="Q99" s="681"/>
      <c r="R99" s="681"/>
      <c r="S99" s="681"/>
      <c r="T99" s="681"/>
      <c r="U99" s="681"/>
      <c r="V99" s="681"/>
      <c r="W99" s="681"/>
      <c r="X99" s="681"/>
      <c r="Y99" s="681"/>
      <c r="Z99" s="681"/>
      <c r="AA99" s="681"/>
    </row>
    <row r="100" spans="1:27">
      <c r="A100" s="749"/>
      <c r="B100" s="694"/>
      <c r="C100" s="1337" t="s">
        <v>324</v>
      </c>
      <c r="D100" s="1337"/>
      <c r="E100" s="1338"/>
      <c r="F100" s="690">
        <v>4553.4660000000003</v>
      </c>
      <c r="G100" s="691">
        <v>2152.674</v>
      </c>
      <c r="H100" s="695">
        <v>92.257999999999996</v>
      </c>
      <c r="I100" s="707">
        <v>6798.3980000000001</v>
      </c>
      <c r="J100" s="691">
        <v>4580.9579999999996</v>
      </c>
      <c r="K100" s="691">
        <v>2337.19</v>
      </c>
      <c r="L100" s="695">
        <v>492.03899999999999</v>
      </c>
      <c r="M100" s="707">
        <v>7410.1869999999999</v>
      </c>
      <c r="N100" s="681"/>
      <c r="O100" s="681"/>
      <c r="P100" s="681"/>
      <c r="Q100" s="681"/>
      <c r="R100" s="681"/>
      <c r="S100" s="681"/>
      <c r="T100" s="681"/>
      <c r="U100" s="681"/>
      <c r="V100" s="681"/>
      <c r="W100" s="681"/>
      <c r="X100" s="681"/>
      <c r="Y100" s="681"/>
      <c r="Z100" s="681"/>
      <c r="AA100" s="681"/>
    </row>
    <row r="101" spans="1:27" hidden="1">
      <c r="A101" s="749"/>
      <c r="B101" s="694"/>
      <c r="C101" s="1274" t="s">
        <v>325</v>
      </c>
      <c r="D101" s="1274"/>
      <c r="E101" s="1275"/>
      <c r="F101" s="690">
        <v>0</v>
      </c>
      <c r="G101" s="691">
        <v>0</v>
      </c>
      <c r="H101" s="695">
        <v>0</v>
      </c>
      <c r="I101" s="707">
        <v>0</v>
      </c>
      <c r="J101" s="691">
        <v>0</v>
      </c>
      <c r="K101" s="691">
        <v>0</v>
      </c>
      <c r="L101" s="695">
        <v>0</v>
      </c>
      <c r="M101" s="707">
        <v>0</v>
      </c>
      <c r="N101" s="681"/>
      <c r="O101" s="681"/>
      <c r="P101" s="681"/>
      <c r="Q101" s="681"/>
      <c r="R101" s="681"/>
      <c r="S101" s="681"/>
      <c r="T101" s="681"/>
      <c r="U101" s="681"/>
      <c r="V101" s="681"/>
      <c r="W101" s="681"/>
      <c r="X101" s="681"/>
      <c r="Y101" s="681"/>
      <c r="Z101" s="681"/>
      <c r="AA101" s="681"/>
    </row>
    <row r="102" spans="1:27" ht="13.5" thickBot="1">
      <c r="A102" s="749"/>
      <c r="B102" s="694"/>
      <c r="C102" s="1339" t="s">
        <v>326</v>
      </c>
      <c r="D102" s="1339"/>
      <c r="E102" s="1340"/>
      <c r="F102" s="690">
        <v>90.977999999999994</v>
      </c>
      <c r="G102" s="691">
        <v>50.631999999999998</v>
      </c>
      <c r="H102" s="695">
        <v>0</v>
      </c>
      <c r="I102" s="696">
        <v>141.61000000000001</v>
      </c>
      <c r="J102" s="691">
        <v>90.977999999999994</v>
      </c>
      <c r="K102" s="691">
        <v>50.631999999999998</v>
      </c>
      <c r="L102" s="695">
        <v>0</v>
      </c>
      <c r="M102" s="696">
        <v>141.61000000000001</v>
      </c>
      <c r="N102" s="681"/>
      <c r="O102" s="681"/>
      <c r="P102" s="681"/>
      <c r="Q102" s="681"/>
      <c r="R102" s="681"/>
      <c r="S102" s="681"/>
      <c r="T102" s="681"/>
      <c r="U102" s="681"/>
      <c r="V102" s="681"/>
      <c r="W102" s="681"/>
      <c r="X102" s="681"/>
      <c r="Y102" s="681"/>
      <c r="Z102" s="681"/>
      <c r="AA102" s="681"/>
    </row>
    <row r="103" spans="1:27" ht="13.5" thickBot="1">
      <c r="A103" s="676"/>
      <c r="B103" s="1299" t="s">
        <v>327</v>
      </c>
      <c r="C103" s="1333"/>
      <c r="D103" s="1333"/>
      <c r="E103" s="1334"/>
      <c r="F103" s="677">
        <v>994.04100000000005</v>
      </c>
      <c r="G103" s="698">
        <v>535.86126000000002</v>
      </c>
      <c r="H103" s="679">
        <v>70.010000000000005</v>
      </c>
      <c r="I103" s="700">
        <v>1599.9122600000001</v>
      </c>
      <c r="J103" s="678">
        <v>1063.7850000000001</v>
      </c>
      <c r="K103" s="698">
        <v>598.20399999999995</v>
      </c>
      <c r="L103" s="679">
        <v>134.387</v>
      </c>
      <c r="M103" s="700">
        <v>1796.376</v>
      </c>
      <c r="N103" s="681"/>
      <c r="O103" s="681"/>
      <c r="P103" s="681"/>
      <c r="Q103" s="681"/>
      <c r="R103" s="681"/>
      <c r="S103" s="681"/>
      <c r="T103" s="681"/>
      <c r="U103" s="681"/>
      <c r="V103" s="681"/>
      <c r="W103" s="681"/>
      <c r="X103" s="681"/>
      <c r="Y103" s="681"/>
      <c r="Z103" s="681"/>
      <c r="AA103" s="681"/>
    </row>
    <row r="104" spans="1:27">
      <c r="A104" s="682"/>
      <c r="B104" s="694"/>
      <c r="C104" s="1343" t="s">
        <v>328</v>
      </c>
      <c r="D104" s="1343"/>
      <c r="E104" s="1344"/>
      <c r="F104" s="686">
        <v>30.309000000000001</v>
      </c>
      <c r="G104" s="703">
        <v>86.126000000000005</v>
      </c>
      <c r="H104" s="717">
        <v>3.7999999999999999E-2</v>
      </c>
      <c r="I104" s="705">
        <v>116.473</v>
      </c>
      <c r="J104" s="687">
        <v>31.353999999999999</v>
      </c>
      <c r="K104" s="703">
        <v>105.134</v>
      </c>
      <c r="L104" s="717">
        <v>0.752</v>
      </c>
      <c r="M104" s="705">
        <v>137.24</v>
      </c>
      <c r="N104" s="681"/>
      <c r="O104" s="681"/>
      <c r="P104" s="681"/>
      <c r="Q104" s="681"/>
      <c r="R104" s="681"/>
      <c r="S104" s="681"/>
      <c r="T104" s="681"/>
      <c r="U104" s="681"/>
      <c r="V104" s="681"/>
      <c r="W104" s="681"/>
      <c r="X104" s="681"/>
      <c r="Y104" s="681"/>
      <c r="Z104" s="681"/>
      <c r="AA104" s="681"/>
    </row>
    <row r="105" spans="1:27" ht="25.5" customHeight="1">
      <c r="A105" s="682"/>
      <c r="B105" s="694"/>
      <c r="C105" s="1339" t="s">
        <v>329</v>
      </c>
      <c r="D105" s="1339"/>
      <c r="E105" s="1340"/>
      <c r="F105" s="690">
        <v>7.6619999999999999</v>
      </c>
      <c r="G105" s="691">
        <v>46.758000000000003</v>
      </c>
      <c r="H105" s="695">
        <v>0.65200000000000002</v>
      </c>
      <c r="I105" s="707">
        <v>55.072000000000003</v>
      </c>
      <c r="J105" s="691">
        <v>6.4850000000000003</v>
      </c>
      <c r="K105" s="691">
        <v>33.255000000000003</v>
      </c>
      <c r="L105" s="695">
        <v>0.62</v>
      </c>
      <c r="M105" s="707">
        <v>40.36</v>
      </c>
      <c r="N105" s="681"/>
      <c r="O105" s="681"/>
      <c r="P105" s="681"/>
      <c r="Q105" s="681"/>
      <c r="R105" s="681"/>
      <c r="S105" s="681"/>
      <c r="T105" s="681"/>
      <c r="U105" s="681"/>
      <c r="V105" s="681"/>
      <c r="W105" s="681"/>
      <c r="X105" s="681"/>
      <c r="Y105" s="681"/>
      <c r="Z105" s="681"/>
      <c r="AA105" s="681"/>
    </row>
    <row r="106" spans="1:27">
      <c r="A106" s="682"/>
      <c r="B106" s="694"/>
      <c r="C106" s="1339" t="s">
        <v>330</v>
      </c>
      <c r="D106" s="1339"/>
      <c r="E106" s="1340"/>
      <c r="F106" s="690">
        <v>919.05200000000002</v>
      </c>
      <c r="G106" s="691">
        <v>358.36377000000005</v>
      </c>
      <c r="H106" s="695">
        <v>69.317999999999998</v>
      </c>
      <c r="I106" s="707">
        <v>1346.73377</v>
      </c>
      <c r="J106" s="691">
        <v>990.65</v>
      </c>
      <c r="K106" s="691">
        <v>388.80399999999997</v>
      </c>
      <c r="L106" s="695">
        <v>131.584</v>
      </c>
      <c r="M106" s="707">
        <v>1511.038</v>
      </c>
      <c r="N106" s="681"/>
      <c r="O106" s="681"/>
      <c r="P106" s="681"/>
      <c r="Q106" s="681"/>
      <c r="R106" s="681"/>
      <c r="S106" s="681"/>
      <c r="T106" s="681"/>
      <c r="U106" s="681"/>
      <c r="V106" s="681"/>
      <c r="W106" s="681"/>
      <c r="X106" s="681"/>
      <c r="Y106" s="681"/>
      <c r="Z106" s="681"/>
      <c r="AA106" s="681"/>
    </row>
    <row r="107" spans="1:27">
      <c r="A107" s="682"/>
      <c r="B107" s="694"/>
      <c r="C107" s="1339" t="s">
        <v>331</v>
      </c>
      <c r="D107" s="1339"/>
      <c r="E107" s="1340"/>
      <c r="F107" s="690">
        <v>0</v>
      </c>
      <c r="G107" s="691">
        <v>10.249000000000001</v>
      </c>
      <c r="H107" s="695">
        <v>0</v>
      </c>
      <c r="I107" s="707">
        <v>10.249000000000001</v>
      </c>
      <c r="J107" s="691">
        <v>0</v>
      </c>
      <c r="K107" s="691">
        <v>10.634</v>
      </c>
      <c r="L107" s="695">
        <v>0</v>
      </c>
      <c r="M107" s="707">
        <v>10.634</v>
      </c>
      <c r="N107" s="681"/>
      <c r="O107" s="681"/>
      <c r="P107" s="681"/>
      <c r="Q107" s="681"/>
      <c r="R107" s="681"/>
      <c r="S107" s="681"/>
      <c r="T107" s="681"/>
      <c r="U107" s="681"/>
      <c r="V107" s="681"/>
      <c r="W107" s="681"/>
      <c r="X107" s="681"/>
      <c r="Y107" s="681"/>
      <c r="Z107" s="681"/>
      <c r="AA107" s="681"/>
    </row>
    <row r="108" spans="1:27">
      <c r="A108" s="719"/>
      <c r="B108" s="701"/>
      <c r="C108" s="1339" t="s">
        <v>332</v>
      </c>
      <c r="D108" s="1339"/>
      <c r="E108" s="1340"/>
      <c r="F108" s="686">
        <v>26.036000000000001</v>
      </c>
      <c r="G108" s="687">
        <v>34.364490000000004</v>
      </c>
      <c r="H108" s="717">
        <v>2E-3</v>
      </c>
      <c r="I108" s="707">
        <v>60.402490000000007</v>
      </c>
      <c r="J108" s="687">
        <v>27.734000000000002</v>
      </c>
      <c r="K108" s="687">
        <v>60.377000000000002</v>
      </c>
      <c r="L108" s="717">
        <v>1.431</v>
      </c>
      <c r="M108" s="707">
        <v>89.542000000000002</v>
      </c>
      <c r="N108" s="681"/>
      <c r="O108" s="681"/>
      <c r="P108" s="681"/>
      <c r="Q108" s="681"/>
      <c r="R108" s="681"/>
      <c r="S108" s="681"/>
      <c r="T108" s="681"/>
      <c r="U108" s="681"/>
      <c r="V108" s="681"/>
      <c r="W108" s="681"/>
      <c r="X108" s="681"/>
      <c r="Y108" s="681"/>
      <c r="Z108" s="681"/>
      <c r="AA108" s="681"/>
    </row>
    <row r="109" spans="1:27">
      <c r="A109" s="719"/>
      <c r="B109" s="701"/>
      <c r="C109" s="1339" t="s">
        <v>333</v>
      </c>
      <c r="D109" s="1339"/>
      <c r="E109" s="1340"/>
      <c r="F109" s="686">
        <v>9.1039999999999992</v>
      </c>
      <c r="G109" s="687">
        <v>0</v>
      </c>
      <c r="H109" s="717">
        <v>0</v>
      </c>
      <c r="I109" s="707">
        <v>9.1039999999999992</v>
      </c>
      <c r="J109" s="687">
        <v>7.5620000000000003</v>
      </c>
      <c r="K109" s="687">
        <v>0</v>
      </c>
      <c r="L109" s="717">
        <v>0</v>
      </c>
      <c r="M109" s="707">
        <v>7.5620000000000003</v>
      </c>
      <c r="N109" s="681"/>
      <c r="O109" s="681"/>
      <c r="P109" s="681"/>
      <c r="Q109" s="681"/>
      <c r="R109" s="681"/>
      <c r="S109" s="681"/>
      <c r="T109" s="681"/>
      <c r="U109" s="681"/>
      <c r="V109" s="681"/>
      <c r="W109" s="681"/>
      <c r="X109" s="681"/>
      <c r="Y109" s="681"/>
      <c r="Z109" s="681"/>
      <c r="AA109" s="681"/>
    </row>
    <row r="110" spans="1:27" ht="13.5" thickBot="1">
      <c r="A110" s="719"/>
      <c r="B110" s="701"/>
      <c r="C110" s="1339" t="s">
        <v>334</v>
      </c>
      <c r="D110" s="1339"/>
      <c r="E110" s="1340"/>
      <c r="F110" s="686">
        <v>1.8779999999999999</v>
      </c>
      <c r="G110" s="687">
        <v>0</v>
      </c>
      <c r="H110" s="717">
        <v>0</v>
      </c>
      <c r="I110" s="696">
        <v>1.8779999999999999</v>
      </c>
      <c r="J110" s="687">
        <v>0</v>
      </c>
      <c r="K110" s="687">
        <v>0</v>
      </c>
      <c r="L110" s="717">
        <v>0</v>
      </c>
      <c r="M110" s="696">
        <v>0</v>
      </c>
      <c r="N110" s="681"/>
      <c r="O110" s="681"/>
      <c r="P110" s="681"/>
      <c r="Q110" s="681"/>
      <c r="R110" s="681"/>
      <c r="S110" s="681"/>
      <c r="T110" s="681"/>
      <c r="U110" s="681"/>
      <c r="V110" s="681"/>
      <c r="W110" s="681"/>
      <c r="X110" s="681"/>
      <c r="Y110" s="681"/>
      <c r="Z110" s="681"/>
      <c r="AA110" s="681"/>
    </row>
    <row r="111" spans="1:27" ht="13.5" thickBot="1">
      <c r="A111" s="676"/>
      <c r="B111" s="1313" t="s">
        <v>335</v>
      </c>
      <c r="C111" s="1314"/>
      <c r="D111" s="1314"/>
      <c r="E111" s="1315"/>
      <c r="F111" s="697">
        <v>1763.5219999999999</v>
      </c>
      <c r="G111" s="698">
        <v>784.42147999999906</v>
      </c>
      <c r="H111" s="699">
        <v>150.352</v>
      </c>
      <c r="I111" s="700">
        <v>2698.2954799999989</v>
      </c>
      <c r="J111" s="698">
        <v>1829.6369999999999</v>
      </c>
      <c r="K111" s="698">
        <v>730.76599999999996</v>
      </c>
      <c r="L111" s="699">
        <v>219.994</v>
      </c>
      <c r="M111" s="700">
        <v>2780.3969999999999</v>
      </c>
      <c r="N111" s="681"/>
      <c r="O111" s="681"/>
      <c r="P111" s="681"/>
      <c r="Q111" s="681"/>
      <c r="R111" s="681"/>
      <c r="S111" s="681"/>
      <c r="T111" s="681"/>
      <c r="U111" s="681"/>
      <c r="V111" s="681"/>
      <c r="W111" s="681"/>
      <c r="X111" s="681"/>
      <c r="Y111" s="681"/>
      <c r="Z111" s="681"/>
      <c r="AA111" s="681"/>
    </row>
    <row r="112" spans="1:27">
      <c r="A112" s="682"/>
      <c r="B112" s="701"/>
      <c r="C112" s="1337" t="s">
        <v>336</v>
      </c>
      <c r="D112" s="1337"/>
      <c r="E112" s="1338"/>
      <c r="F112" s="702">
        <v>4.452</v>
      </c>
      <c r="G112" s="703">
        <v>9.8331300000000006</v>
      </c>
      <c r="H112" s="736">
        <v>0.26500000000000001</v>
      </c>
      <c r="I112" s="705">
        <v>14.550130000000001</v>
      </c>
      <c r="J112" s="703">
        <v>7.8840000000000003</v>
      </c>
      <c r="K112" s="703">
        <v>12.32</v>
      </c>
      <c r="L112" s="736">
        <v>0.70899999999999996</v>
      </c>
      <c r="M112" s="705">
        <v>20.913</v>
      </c>
      <c r="N112" s="681"/>
      <c r="O112" s="681"/>
      <c r="P112" s="681"/>
      <c r="Q112" s="681"/>
      <c r="R112" s="681"/>
      <c r="S112" s="681"/>
      <c r="T112" s="681"/>
      <c r="U112" s="681"/>
      <c r="V112" s="681"/>
      <c r="W112" s="681"/>
      <c r="X112" s="681"/>
      <c r="Y112" s="681"/>
      <c r="Z112" s="681"/>
      <c r="AA112" s="681"/>
    </row>
    <row r="113" spans="1:50" ht="24.75" customHeight="1">
      <c r="A113" s="682"/>
      <c r="B113" s="694"/>
      <c r="C113" s="1339" t="s">
        <v>337</v>
      </c>
      <c r="D113" s="1339"/>
      <c r="E113" s="1340"/>
      <c r="F113" s="690">
        <v>742.38699999999994</v>
      </c>
      <c r="G113" s="691">
        <v>530.60166999999899</v>
      </c>
      <c r="H113" s="695">
        <v>74.137</v>
      </c>
      <c r="I113" s="707">
        <v>1347.125669999999</v>
      </c>
      <c r="J113" s="691">
        <v>726.18399999999997</v>
      </c>
      <c r="K113" s="691">
        <v>402.46499999999997</v>
      </c>
      <c r="L113" s="695">
        <v>129.44800000000001</v>
      </c>
      <c r="M113" s="707">
        <v>1258.097</v>
      </c>
      <c r="N113" s="681"/>
      <c r="O113" s="681"/>
      <c r="P113" s="681"/>
      <c r="Q113" s="681"/>
      <c r="R113" s="681"/>
      <c r="S113" s="681"/>
      <c r="T113" s="681"/>
      <c r="U113" s="681"/>
      <c r="V113" s="681"/>
      <c r="W113" s="681"/>
      <c r="X113" s="681"/>
      <c r="Y113" s="681"/>
      <c r="Z113" s="681"/>
      <c r="AA113" s="681"/>
    </row>
    <row r="114" spans="1:50" ht="0.75" customHeight="1">
      <c r="A114" s="682"/>
      <c r="B114" s="750"/>
      <c r="C114" s="1305" t="s">
        <v>338</v>
      </c>
      <c r="D114" s="1305"/>
      <c r="E114" s="1306"/>
      <c r="F114" s="690">
        <v>0</v>
      </c>
      <c r="G114" s="691">
        <v>0</v>
      </c>
      <c r="H114" s="695">
        <v>0</v>
      </c>
      <c r="I114" s="707">
        <v>0</v>
      </c>
      <c r="J114" s="691">
        <v>0</v>
      </c>
      <c r="K114" s="691">
        <v>0</v>
      </c>
      <c r="L114" s="695">
        <v>0</v>
      </c>
      <c r="M114" s="707">
        <v>0</v>
      </c>
      <c r="N114" s="681"/>
      <c r="O114" s="681"/>
      <c r="P114" s="681"/>
      <c r="Q114" s="681"/>
      <c r="R114" s="681"/>
      <c r="S114" s="681"/>
      <c r="T114" s="681"/>
      <c r="U114" s="681"/>
      <c r="V114" s="681"/>
      <c r="W114" s="681"/>
      <c r="X114" s="681"/>
      <c r="Y114" s="681"/>
      <c r="Z114" s="681"/>
      <c r="AA114" s="681"/>
    </row>
    <row r="115" spans="1:50" ht="13.5" thickBot="1">
      <c r="A115" s="719"/>
      <c r="B115" s="741"/>
      <c r="C115" s="1341" t="s">
        <v>339</v>
      </c>
      <c r="D115" s="1341"/>
      <c r="E115" s="1342"/>
      <c r="F115" s="742">
        <v>1016.683</v>
      </c>
      <c r="G115" s="743">
        <v>243.98668000000004</v>
      </c>
      <c r="H115" s="744">
        <v>75.95</v>
      </c>
      <c r="I115" s="713">
        <v>1336.61968</v>
      </c>
      <c r="J115" s="743">
        <v>1095.569</v>
      </c>
      <c r="K115" s="743">
        <v>315.98099999999999</v>
      </c>
      <c r="L115" s="744">
        <v>89.837000000000003</v>
      </c>
      <c r="M115" s="713">
        <v>1501.3869999999999</v>
      </c>
      <c r="N115" s="681"/>
      <c r="O115" s="681"/>
      <c r="P115" s="681"/>
      <c r="Q115" s="681"/>
      <c r="R115" s="681"/>
      <c r="S115" s="681"/>
      <c r="T115" s="681"/>
      <c r="U115" s="681"/>
      <c r="V115" s="681"/>
      <c r="W115" s="681"/>
      <c r="X115" s="681"/>
      <c r="Y115" s="681"/>
      <c r="Z115" s="681"/>
      <c r="AA115" s="681"/>
    </row>
    <row r="116" spans="1:50" ht="13.5" thickBot="1">
      <c r="A116" s="676"/>
      <c r="B116" s="1299" t="s">
        <v>340</v>
      </c>
      <c r="C116" s="1333"/>
      <c r="D116" s="1333"/>
      <c r="E116" s="1334"/>
      <c r="F116" s="677">
        <v>554.53300000000002</v>
      </c>
      <c r="G116" s="678">
        <v>100.65221</v>
      </c>
      <c r="H116" s="699">
        <v>6.2610000000000001</v>
      </c>
      <c r="I116" s="751">
        <v>661.44620999999995</v>
      </c>
      <c r="J116" s="678">
        <v>629.43399999999997</v>
      </c>
      <c r="K116" s="678">
        <v>179.81</v>
      </c>
      <c r="L116" s="699">
        <v>9.8840000000000003</v>
      </c>
      <c r="M116" s="751">
        <v>819.12800000000004</v>
      </c>
      <c r="N116" s="681"/>
      <c r="O116" s="681"/>
      <c r="P116" s="681"/>
      <c r="Q116" s="681"/>
      <c r="R116" s="681"/>
      <c r="S116" s="681"/>
      <c r="T116" s="681"/>
      <c r="U116" s="681"/>
      <c r="V116" s="681"/>
      <c r="W116" s="681"/>
      <c r="X116" s="681"/>
      <c r="Y116" s="681"/>
      <c r="Z116" s="681"/>
      <c r="AA116" s="681"/>
    </row>
    <row r="117" spans="1:50" ht="13.5" thickBot="1">
      <c r="A117" s="682"/>
      <c r="B117" s="694"/>
      <c r="C117" s="1335" t="s">
        <v>341</v>
      </c>
      <c r="D117" s="1335"/>
      <c r="E117" s="1336"/>
      <c r="F117" s="686">
        <v>554.53300000000002</v>
      </c>
      <c r="G117" s="687">
        <v>100.65221</v>
      </c>
      <c r="H117" s="752">
        <v>6.2610000000000001</v>
      </c>
      <c r="I117" s="721">
        <v>661.44620999999995</v>
      </c>
      <c r="J117" s="687">
        <v>629.43399999999997</v>
      </c>
      <c r="K117" s="687">
        <v>179.81</v>
      </c>
      <c r="L117" s="752">
        <v>9.8840000000000003</v>
      </c>
      <c r="M117" s="721">
        <v>819.12800000000004</v>
      </c>
      <c r="N117" s="681"/>
      <c r="O117" s="681"/>
      <c r="P117" s="681"/>
      <c r="Q117" s="681"/>
      <c r="R117" s="681"/>
      <c r="S117" s="681"/>
      <c r="T117" s="681"/>
      <c r="U117" s="681"/>
      <c r="V117" s="681"/>
      <c r="W117" s="681"/>
      <c r="X117" s="681"/>
      <c r="Y117" s="681"/>
      <c r="Z117" s="681"/>
      <c r="AA117" s="681"/>
    </row>
    <row r="118" spans="1:50" ht="13.5" thickBot="1">
      <c r="A118" s="676"/>
      <c r="B118" s="1247" t="s">
        <v>342</v>
      </c>
      <c r="C118" s="1248"/>
      <c r="D118" s="1248"/>
      <c r="E118" s="1249"/>
      <c r="F118" s="677">
        <v>18008.109</v>
      </c>
      <c r="G118" s="678">
        <v>10332.621300000001</v>
      </c>
      <c r="H118" s="699">
        <v>3915.08</v>
      </c>
      <c r="I118" s="700">
        <v>32255.810300000001</v>
      </c>
      <c r="J118" s="678">
        <v>21103.734</v>
      </c>
      <c r="K118" s="678">
        <v>10969.718000000001</v>
      </c>
      <c r="L118" s="699">
        <v>4516.2349999999997</v>
      </c>
      <c r="M118" s="700">
        <v>36589.686999999998</v>
      </c>
      <c r="N118" s="681"/>
      <c r="O118" s="681"/>
      <c r="P118" s="681"/>
      <c r="Q118" s="681"/>
      <c r="R118" s="681"/>
      <c r="S118" s="681"/>
      <c r="T118" s="681"/>
      <c r="U118" s="681"/>
      <c r="V118" s="681"/>
      <c r="W118" s="681"/>
      <c r="X118" s="681"/>
      <c r="Y118" s="681"/>
      <c r="Z118" s="681"/>
      <c r="AA118" s="681"/>
    </row>
    <row r="119" spans="1:50">
      <c r="A119" s="682"/>
      <c r="B119" s="701"/>
      <c r="C119" s="1337" t="s">
        <v>343</v>
      </c>
      <c r="D119" s="1337"/>
      <c r="E119" s="1338"/>
      <c r="F119" s="686">
        <v>8762.9549999999999</v>
      </c>
      <c r="G119" s="687">
        <v>8877.4678799999983</v>
      </c>
      <c r="H119" s="736">
        <v>4733.9170000000004</v>
      </c>
      <c r="I119" s="705">
        <v>22374.33988</v>
      </c>
      <c r="J119" s="687">
        <v>9690.4549999999999</v>
      </c>
      <c r="K119" s="687">
        <v>9997.59</v>
      </c>
      <c r="L119" s="736">
        <v>6000.1689999999999</v>
      </c>
      <c r="M119" s="705">
        <v>25688.214</v>
      </c>
      <c r="N119" s="681"/>
      <c r="O119" s="681"/>
      <c r="P119" s="681"/>
      <c r="Q119" s="681"/>
      <c r="R119" s="681"/>
      <c r="S119" s="681"/>
      <c r="T119" s="681"/>
      <c r="U119" s="681"/>
      <c r="V119" s="681"/>
      <c r="W119" s="681"/>
      <c r="X119" s="681"/>
      <c r="Y119" s="681"/>
      <c r="Z119" s="681"/>
      <c r="AA119" s="681"/>
    </row>
    <row r="120" spans="1:50">
      <c r="A120" s="682"/>
      <c r="B120" s="694"/>
      <c r="C120" s="1339" t="s">
        <v>344</v>
      </c>
      <c r="D120" s="1339"/>
      <c r="E120" s="1340"/>
      <c r="F120" s="690">
        <v>5925.3530000000001</v>
      </c>
      <c r="G120" s="691">
        <v>1623.91752</v>
      </c>
      <c r="H120" s="695">
        <v>101.246</v>
      </c>
      <c r="I120" s="707">
        <v>7650.5165199999992</v>
      </c>
      <c r="J120" s="691">
        <v>7436.13</v>
      </c>
      <c r="K120" s="691">
        <v>1626.097</v>
      </c>
      <c r="L120" s="695">
        <v>225.49600000000001</v>
      </c>
      <c r="M120" s="707">
        <v>9287.723</v>
      </c>
      <c r="N120" s="681"/>
      <c r="O120" s="681"/>
      <c r="P120" s="681"/>
      <c r="Q120" s="681"/>
      <c r="R120" s="681"/>
      <c r="S120" s="681"/>
      <c r="T120" s="681"/>
      <c r="U120" s="681"/>
      <c r="V120" s="681"/>
      <c r="W120" s="681"/>
      <c r="X120" s="681"/>
      <c r="Y120" s="681"/>
      <c r="Z120" s="681"/>
      <c r="AA120" s="681"/>
    </row>
    <row r="121" spans="1:50">
      <c r="A121" s="682"/>
      <c r="B121" s="694"/>
      <c r="C121" s="1339" t="s">
        <v>345</v>
      </c>
      <c r="D121" s="1339"/>
      <c r="E121" s="1340"/>
      <c r="F121" s="690">
        <v>3279.4279999999999</v>
      </c>
      <c r="G121" s="691">
        <v>518.90200000000004</v>
      </c>
      <c r="H121" s="695">
        <v>-869.22</v>
      </c>
      <c r="I121" s="707">
        <v>2929.11</v>
      </c>
      <c r="J121" s="691">
        <v>3980.473</v>
      </c>
      <c r="K121" s="691">
        <v>602.96199999999999</v>
      </c>
      <c r="L121" s="695">
        <v>-1510.355</v>
      </c>
      <c r="M121" s="707">
        <v>3073.08</v>
      </c>
      <c r="N121" s="681"/>
      <c r="O121" s="681"/>
      <c r="P121" s="681"/>
      <c r="Q121" s="681"/>
      <c r="R121" s="681"/>
      <c r="S121" s="681"/>
      <c r="T121" s="681"/>
      <c r="U121" s="681"/>
      <c r="V121" s="681"/>
      <c r="W121" s="681"/>
      <c r="X121" s="681"/>
      <c r="Y121" s="681"/>
      <c r="Z121" s="681"/>
      <c r="AA121" s="681"/>
    </row>
    <row r="122" spans="1:50">
      <c r="A122" s="749"/>
      <c r="B122" s="694"/>
      <c r="C122" s="1327" t="s">
        <v>346</v>
      </c>
      <c r="D122" s="1327"/>
      <c r="E122" s="1328"/>
      <c r="F122" s="690">
        <v>40.372999999999998</v>
      </c>
      <c r="G122" s="691">
        <v>13.055</v>
      </c>
      <c r="H122" s="695">
        <v>29.518999999999998</v>
      </c>
      <c r="I122" s="707">
        <v>82.947000000000003</v>
      </c>
      <c r="J122" s="691">
        <v>-3.3239999999999998</v>
      </c>
      <c r="K122" s="691">
        <v>7.2309999999999999</v>
      </c>
      <c r="L122" s="695">
        <v>22.177</v>
      </c>
      <c r="M122" s="707">
        <v>26.084</v>
      </c>
      <c r="N122" s="681"/>
      <c r="O122" s="681"/>
      <c r="P122" s="681"/>
      <c r="Q122" s="681"/>
      <c r="R122" s="681"/>
      <c r="S122" s="681"/>
      <c r="T122" s="681"/>
      <c r="U122" s="681"/>
      <c r="V122" s="681"/>
      <c r="W122" s="681"/>
      <c r="X122" s="681"/>
      <c r="Y122" s="681"/>
      <c r="Z122" s="681"/>
      <c r="AA122" s="681"/>
    </row>
    <row r="123" spans="1:50" hidden="1">
      <c r="A123" s="682"/>
      <c r="B123" s="694"/>
      <c r="C123" s="1262" t="s">
        <v>347</v>
      </c>
      <c r="D123" s="1254"/>
      <c r="E123" s="1255"/>
      <c r="F123" s="690">
        <v>0</v>
      </c>
      <c r="G123" s="691">
        <v>0</v>
      </c>
      <c r="H123" s="695">
        <v>0</v>
      </c>
      <c r="I123" s="707">
        <v>0</v>
      </c>
      <c r="J123" s="691">
        <v>0</v>
      </c>
      <c r="K123" s="691">
        <v>0</v>
      </c>
      <c r="L123" s="695">
        <v>0</v>
      </c>
      <c r="M123" s="707">
        <v>0</v>
      </c>
      <c r="N123" s="681"/>
      <c r="O123" s="681"/>
      <c r="P123" s="681"/>
      <c r="Q123" s="681"/>
      <c r="R123" s="681"/>
      <c r="S123" s="681"/>
      <c r="T123" s="681"/>
      <c r="U123" s="681"/>
      <c r="V123" s="681"/>
      <c r="W123" s="681"/>
      <c r="X123" s="681"/>
      <c r="Y123" s="681"/>
      <c r="Z123" s="681"/>
      <c r="AA123" s="681"/>
    </row>
    <row r="124" spans="1:50" ht="13.5" thickBot="1">
      <c r="A124" s="734"/>
      <c r="B124" s="716"/>
      <c r="C124" s="1329" t="s">
        <v>348</v>
      </c>
      <c r="D124" s="1330"/>
      <c r="E124" s="1331"/>
      <c r="F124" s="709">
        <v>0</v>
      </c>
      <c r="G124" s="710">
        <v>-700.72110000000009</v>
      </c>
      <c r="H124" s="711">
        <v>-80.382000000000005</v>
      </c>
      <c r="I124" s="696">
        <v>-781.10310000000004</v>
      </c>
      <c r="J124" s="710">
        <v>0</v>
      </c>
      <c r="K124" s="710">
        <v>-1264.162</v>
      </c>
      <c r="L124" s="711">
        <v>-221.25200000000001</v>
      </c>
      <c r="M124" s="696">
        <v>-1485.414</v>
      </c>
      <c r="N124" s="681"/>
      <c r="O124" s="681"/>
      <c r="P124" s="681"/>
      <c r="Q124" s="681"/>
      <c r="R124" s="681"/>
      <c r="S124" s="681"/>
      <c r="T124" s="681"/>
      <c r="U124" s="681"/>
      <c r="V124" s="681"/>
      <c r="W124" s="681"/>
      <c r="X124" s="681"/>
      <c r="Y124" s="681"/>
      <c r="Z124" s="681"/>
      <c r="AA124" s="681"/>
    </row>
    <row r="125" spans="1:50" ht="13.5" thickBot="1">
      <c r="A125" s="137"/>
      <c r="B125" s="1247" t="s">
        <v>349</v>
      </c>
      <c r="C125" s="1248" t="s">
        <v>350</v>
      </c>
      <c r="D125" s="1248"/>
      <c r="E125" s="1249"/>
      <c r="F125" s="677">
        <v>2688.32</v>
      </c>
      <c r="G125" s="678">
        <v>346.67599999999999</v>
      </c>
      <c r="H125" s="715">
        <v>53.033000000000001</v>
      </c>
      <c r="I125" s="700">
        <v>3088.029</v>
      </c>
      <c r="J125" s="678">
        <v>2386.4650000000001</v>
      </c>
      <c r="K125" s="678">
        <v>266.512</v>
      </c>
      <c r="L125" s="715">
        <v>15.891999999999999</v>
      </c>
      <c r="M125" s="700">
        <v>2668.8690000000001</v>
      </c>
      <c r="N125" s="681"/>
      <c r="O125" s="681"/>
      <c r="P125" s="681"/>
      <c r="Q125" s="681"/>
      <c r="R125" s="681"/>
      <c r="S125" s="681"/>
      <c r="T125" s="681"/>
      <c r="U125" s="681"/>
      <c r="V125" s="681"/>
      <c r="W125" s="681"/>
      <c r="X125" s="681"/>
      <c r="Y125" s="681"/>
      <c r="Z125" s="681"/>
      <c r="AA125" s="681"/>
    </row>
    <row r="126" spans="1:50" ht="13.5" thickBot="1">
      <c r="A126" s="137"/>
      <c r="B126" s="1247" t="s">
        <v>351</v>
      </c>
      <c r="C126" s="1248"/>
      <c r="D126" s="1248"/>
      <c r="E126" s="1249"/>
      <c r="F126" s="753">
        <v>201608.96900000001</v>
      </c>
      <c r="G126" s="715">
        <v>92155.283990000011</v>
      </c>
      <c r="H126" s="715">
        <v>11525.615</v>
      </c>
      <c r="I126" s="700">
        <v>305289.86799</v>
      </c>
      <c r="J126" s="715">
        <v>212034.212</v>
      </c>
      <c r="K126" s="715">
        <v>98803.751000000004</v>
      </c>
      <c r="L126" s="715">
        <v>20338.273000000001</v>
      </c>
      <c r="M126" s="700">
        <v>331176.23599999998</v>
      </c>
      <c r="N126" s="667"/>
      <c r="O126" s="667"/>
      <c r="P126" s="667"/>
      <c r="Q126" s="667"/>
      <c r="R126" s="667"/>
      <c r="S126" s="667"/>
      <c r="T126" s="667"/>
      <c r="U126" s="667"/>
      <c r="V126" s="667"/>
      <c r="W126" s="667"/>
      <c r="X126" s="667"/>
      <c r="Y126" s="667"/>
      <c r="Z126" s="667"/>
      <c r="AA126" s="667"/>
      <c r="AB126" s="667"/>
      <c r="AC126" s="667"/>
      <c r="AD126" s="667"/>
      <c r="AE126" s="667"/>
      <c r="AF126" s="667"/>
      <c r="AG126" s="667"/>
      <c r="AH126" s="667"/>
      <c r="AI126" s="667"/>
      <c r="AJ126" s="667"/>
      <c r="AK126" s="667"/>
      <c r="AL126" s="667"/>
      <c r="AM126" s="667"/>
      <c r="AN126" s="667"/>
      <c r="AO126" s="667"/>
      <c r="AP126" s="667"/>
      <c r="AQ126" s="667"/>
      <c r="AR126" s="667"/>
      <c r="AS126" s="667"/>
      <c r="AT126" s="667"/>
      <c r="AU126" s="667"/>
      <c r="AV126" s="667"/>
      <c r="AW126" s="667"/>
      <c r="AX126" s="667"/>
    </row>
    <row r="127" spans="1:50">
      <c r="B127" s="754"/>
      <c r="C127" s="754"/>
      <c r="D127" s="754"/>
      <c r="E127" s="754"/>
    </row>
    <row r="128" spans="1:50" ht="14.25">
      <c r="A128" s="1332" t="s">
        <v>352</v>
      </c>
      <c r="B128" s="1332"/>
      <c r="C128" s="1332"/>
      <c r="D128" s="1332"/>
      <c r="E128" s="1332"/>
    </row>
    <row r="129" spans="2:5">
      <c r="B129" s="754"/>
      <c r="C129" s="754"/>
      <c r="D129" s="754"/>
      <c r="E129" s="754"/>
    </row>
  </sheetData>
  <mergeCells count="126">
    <mergeCell ref="B3:I3"/>
    <mergeCell ref="H5:I5"/>
    <mergeCell ref="L5:M5"/>
    <mergeCell ref="B6:E7"/>
    <mergeCell ref="F6:I6"/>
    <mergeCell ref="J6:M6"/>
    <mergeCell ref="B14:E14"/>
    <mergeCell ref="C15:E15"/>
    <mergeCell ref="D16:E16"/>
    <mergeCell ref="D17:E17"/>
    <mergeCell ref="C18:E18"/>
    <mergeCell ref="C19:E19"/>
    <mergeCell ref="B8:E8"/>
    <mergeCell ref="C9:E9"/>
    <mergeCell ref="C10:E10"/>
    <mergeCell ref="C11:E11"/>
    <mergeCell ref="C12:E12"/>
    <mergeCell ref="C13:E13"/>
    <mergeCell ref="C26:E26"/>
    <mergeCell ref="C27:E27"/>
    <mergeCell ref="C28:E28"/>
    <mergeCell ref="C29:E29"/>
    <mergeCell ref="C30:E30"/>
    <mergeCell ref="C31:E31"/>
    <mergeCell ref="D20:E20"/>
    <mergeCell ref="C21:E21"/>
    <mergeCell ref="D22:E22"/>
    <mergeCell ref="D23:E23"/>
    <mergeCell ref="B24:E24"/>
    <mergeCell ref="C25:E25"/>
    <mergeCell ref="C38:E38"/>
    <mergeCell ref="C39:E39"/>
    <mergeCell ref="C40:E40"/>
    <mergeCell ref="C41:E41"/>
    <mergeCell ref="C42:E42"/>
    <mergeCell ref="C43:E43"/>
    <mergeCell ref="C32:E32"/>
    <mergeCell ref="B33:E33"/>
    <mergeCell ref="C34:E34"/>
    <mergeCell ref="C35:E35"/>
    <mergeCell ref="C36:E36"/>
    <mergeCell ref="C37:E37"/>
    <mergeCell ref="C50:E50"/>
    <mergeCell ref="C51:E51"/>
    <mergeCell ref="C52:E52"/>
    <mergeCell ref="C53:E53"/>
    <mergeCell ref="C54:E54"/>
    <mergeCell ref="C55:E55"/>
    <mergeCell ref="C44:E44"/>
    <mergeCell ref="C45:E45"/>
    <mergeCell ref="B46:E46"/>
    <mergeCell ref="C47:E47"/>
    <mergeCell ref="C48:E48"/>
    <mergeCell ref="C49:E49"/>
    <mergeCell ref="C62:E62"/>
    <mergeCell ref="B63:E63"/>
    <mergeCell ref="C64:E64"/>
    <mergeCell ref="C65:E65"/>
    <mergeCell ref="C66:E66"/>
    <mergeCell ref="C67:E67"/>
    <mergeCell ref="C56:E56"/>
    <mergeCell ref="C57:E57"/>
    <mergeCell ref="C58:E58"/>
    <mergeCell ref="C59:E59"/>
    <mergeCell ref="C60:E60"/>
    <mergeCell ref="C61:E61"/>
    <mergeCell ref="C74:E74"/>
    <mergeCell ref="C75:E75"/>
    <mergeCell ref="C76:E76"/>
    <mergeCell ref="C77:E77"/>
    <mergeCell ref="C78:E78"/>
    <mergeCell ref="C79:E79"/>
    <mergeCell ref="C68:E68"/>
    <mergeCell ref="C69:E69"/>
    <mergeCell ref="C70:E70"/>
    <mergeCell ref="C71:E71"/>
    <mergeCell ref="C72:E72"/>
    <mergeCell ref="C73:E73"/>
    <mergeCell ref="C86:E86"/>
    <mergeCell ref="C87:E87"/>
    <mergeCell ref="C88:E88"/>
    <mergeCell ref="C89:E89"/>
    <mergeCell ref="C90:E90"/>
    <mergeCell ref="C91:E91"/>
    <mergeCell ref="B80:E80"/>
    <mergeCell ref="C81:E81"/>
    <mergeCell ref="C82:E82"/>
    <mergeCell ref="C83:E83"/>
    <mergeCell ref="C84:E84"/>
    <mergeCell ref="B85:E85"/>
    <mergeCell ref="B98:E98"/>
    <mergeCell ref="C99:E99"/>
    <mergeCell ref="C100:E100"/>
    <mergeCell ref="C101:E101"/>
    <mergeCell ref="C102:E102"/>
    <mergeCell ref="B103:E103"/>
    <mergeCell ref="C92:E92"/>
    <mergeCell ref="C93:E93"/>
    <mergeCell ref="B94:E94"/>
    <mergeCell ref="C95:E95"/>
    <mergeCell ref="C96:E96"/>
    <mergeCell ref="C97:E97"/>
    <mergeCell ref="C110:E110"/>
    <mergeCell ref="B111:E111"/>
    <mergeCell ref="C112:E112"/>
    <mergeCell ref="C113:E113"/>
    <mergeCell ref="C114:E114"/>
    <mergeCell ref="C115:E115"/>
    <mergeCell ref="C104:E104"/>
    <mergeCell ref="C105:E105"/>
    <mergeCell ref="C106:E106"/>
    <mergeCell ref="C107:E107"/>
    <mergeCell ref="C108:E108"/>
    <mergeCell ref="C109:E109"/>
    <mergeCell ref="C122:E122"/>
    <mergeCell ref="C123:E123"/>
    <mergeCell ref="C124:E124"/>
    <mergeCell ref="B125:E125"/>
    <mergeCell ref="B126:E126"/>
    <mergeCell ref="A128:E128"/>
    <mergeCell ref="B116:E116"/>
    <mergeCell ref="C117:E117"/>
    <mergeCell ref="B118:E118"/>
    <mergeCell ref="C119:E119"/>
    <mergeCell ref="C120:E120"/>
    <mergeCell ref="C121:E121"/>
  </mergeCells>
  <printOptions horizontalCentered="1"/>
  <pageMargins left="0.15748031496062992" right="0.15748031496062992" top="0.15748031496062992" bottom="0.15748031496062992" header="0.15748031496062992" footer="0.15748031496062992"/>
  <pageSetup paperSize="9" scale="94" fitToWidth="3" fitToHeight="3" orientation="landscape" r:id="rId1"/>
</worksheet>
</file>

<file path=xl/worksheets/sheet20.xml><?xml version="1.0" encoding="utf-8"?>
<worksheet xmlns="http://schemas.openxmlformats.org/spreadsheetml/2006/main" xmlns:r="http://schemas.openxmlformats.org/officeDocument/2006/relationships">
  <sheetPr>
    <pageSetUpPr fitToPage="1"/>
  </sheetPr>
  <dimension ref="A1:M37"/>
  <sheetViews>
    <sheetView topLeftCell="B2" workbookViewId="0">
      <selection activeCell="E13" sqref="E13"/>
    </sheetView>
  </sheetViews>
  <sheetFormatPr defaultRowHeight="14.25"/>
  <cols>
    <col min="1" max="1" width="6.140625" style="153" customWidth="1"/>
    <col min="2" max="2" width="55.5703125" style="51" customWidth="1"/>
    <col min="3" max="3" width="11.28515625" style="51" bestFit="1" customWidth="1"/>
    <col min="4" max="4" width="13.42578125" style="51" customWidth="1"/>
    <col min="5" max="5" width="15" style="51" customWidth="1"/>
    <col min="6" max="6" width="15.7109375" style="51" customWidth="1"/>
    <col min="7" max="7" width="10.7109375" style="51" customWidth="1"/>
    <col min="8" max="8" width="12.85546875" style="51" customWidth="1"/>
    <col min="9" max="9" width="18.42578125" style="51" customWidth="1"/>
    <col min="10" max="10" width="12.140625" style="51" customWidth="1"/>
    <col min="11" max="11" width="16.140625" style="51" customWidth="1"/>
    <col min="12" max="16384" width="9.140625" style="51"/>
  </cols>
  <sheetData>
    <row r="1" spans="2:11" ht="15" customHeight="1">
      <c r="J1" s="1552" t="s">
        <v>127</v>
      </c>
      <c r="K1" s="1552"/>
    </row>
    <row r="2" spans="2:11">
      <c r="K2" s="2"/>
    </row>
    <row r="3" spans="2:11">
      <c r="B3" s="1588" t="s">
        <v>1024</v>
      </c>
      <c r="C3" s="1588"/>
      <c r="D3" s="1588"/>
      <c r="E3" s="1588"/>
      <c r="F3" s="1588"/>
      <c r="G3" s="1588"/>
      <c r="H3" s="1588"/>
      <c r="I3" s="1588"/>
      <c r="J3" s="1588"/>
      <c r="K3" s="1588"/>
    </row>
    <row r="4" spans="2:11" ht="15" thickBot="1"/>
    <row r="5" spans="2:11" ht="65.25" thickTop="1" thickBot="1">
      <c r="B5" s="154" t="s">
        <v>68</v>
      </c>
      <c r="C5" s="155" t="s">
        <v>100</v>
      </c>
      <c r="D5" s="156" t="s">
        <v>108</v>
      </c>
      <c r="E5" s="157" t="s">
        <v>109</v>
      </c>
      <c r="F5" s="157" t="s">
        <v>20</v>
      </c>
      <c r="G5" s="157" t="s">
        <v>110</v>
      </c>
      <c r="H5" s="158" t="s">
        <v>22</v>
      </c>
      <c r="I5" s="158" t="s">
        <v>23</v>
      </c>
      <c r="J5" s="158" t="s">
        <v>111</v>
      </c>
      <c r="K5" s="158" t="s">
        <v>112</v>
      </c>
    </row>
    <row r="6" spans="2:11">
      <c r="B6" s="1598" t="s">
        <v>1025</v>
      </c>
      <c r="C6" s="139">
        <v>39813</v>
      </c>
      <c r="D6" s="140">
        <v>0.39200000000000002</v>
      </c>
      <c r="E6" s="141">
        <v>3.2000000000000001E-2</v>
      </c>
      <c r="F6" s="142">
        <v>9.4E-2</v>
      </c>
      <c r="G6" s="141">
        <v>0.312</v>
      </c>
      <c r="H6" s="159">
        <v>6.9000000000000006E-2</v>
      </c>
      <c r="I6" s="150">
        <v>3.1E-2</v>
      </c>
      <c r="J6" s="142">
        <v>4.4999999999999998E-2</v>
      </c>
      <c r="K6" s="160">
        <v>1</v>
      </c>
    </row>
    <row r="7" spans="2:11">
      <c r="B7" s="1599"/>
      <c r="C7" s="161">
        <v>40178</v>
      </c>
      <c r="D7" s="162">
        <v>0.32700000000000001</v>
      </c>
      <c r="E7" s="163">
        <v>3.266715190975833E-2</v>
      </c>
      <c r="F7" s="164">
        <v>0.109</v>
      </c>
      <c r="G7" s="163">
        <v>0.315</v>
      </c>
      <c r="H7" s="62">
        <v>6.0999999999999999E-2</v>
      </c>
      <c r="I7" s="163">
        <v>2.9000000000000001E-2</v>
      </c>
      <c r="J7" s="164">
        <v>5.5E-2</v>
      </c>
      <c r="K7" s="165">
        <v>1</v>
      </c>
    </row>
    <row r="8" spans="2:11">
      <c r="B8" s="1599"/>
      <c r="C8" s="161">
        <v>40543</v>
      </c>
      <c r="D8" s="166">
        <v>0.35355255492566712</v>
      </c>
      <c r="E8" s="64">
        <v>3.0639654962097886E-2</v>
      </c>
      <c r="F8" s="64">
        <v>0.1091713484061695</v>
      </c>
      <c r="G8" s="64">
        <v>0.31677247122944618</v>
      </c>
      <c r="H8" s="66">
        <v>7.6873229812496433E-2</v>
      </c>
      <c r="I8" s="64">
        <v>2.6176398248382325E-2</v>
      </c>
      <c r="J8" s="164">
        <v>5.8157047587749332E-2</v>
      </c>
      <c r="K8" s="165">
        <v>1</v>
      </c>
    </row>
    <row r="9" spans="2:11" ht="15" thickBot="1">
      <c r="B9" s="1600"/>
      <c r="C9" s="143">
        <v>40908</v>
      </c>
      <c r="D9" s="144">
        <v>0.28113744681009634</v>
      </c>
      <c r="E9" s="145">
        <v>2.9721204276284493E-2</v>
      </c>
      <c r="F9" s="145">
        <v>0.11038731208444841</v>
      </c>
      <c r="G9" s="145">
        <v>0.32654876640021685</v>
      </c>
      <c r="H9" s="167">
        <v>6.0570197613935062E-2</v>
      </c>
      <c r="I9" s="145">
        <v>2.3368210212436263E-2</v>
      </c>
      <c r="J9" s="146">
        <v>3.3618797625959089E-2</v>
      </c>
      <c r="K9" s="168">
        <v>1</v>
      </c>
    </row>
    <row r="10" spans="2:11">
      <c r="B10" s="1598" t="s">
        <v>73</v>
      </c>
      <c r="C10" s="139">
        <v>39813</v>
      </c>
      <c r="D10" s="140">
        <v>0.10729692721576661</v>
      </c>
      <c r="E10" s="141">
        <v>0.17299999999999999</v>
      </c>
      <c r="F10" s="142">
        <v>7.6129350253259301E-2</v>
      </c>
      <c r="G10" s="141">
        <v>6.7913147681576511E-2</v>
      </c>
      <c r="H10" s="159">
        <v>6.0476576330807497E-2</v>
      </c>
      <c r="I10" s="150">
        <v>5.3999999999999999E-2</v>
      </c>
      <c r="J10" s="142">
        <v>5.2999999999999999E-2</v>
      </c>
      <c r="K10" s="169">
        <v>8.5999999999999993E-2</v>
      </c>
    </row>
    <row r="11" spans="2:11">
      <c r="B11" s="1599"/>
      <c r="C11" s="161">
        <v>40178</v>
      </c>
      <c r="D11" s="162">
        <v>0.127</v>
      </c>
      <c r="E11" s="163">
        <v>0.13300000000000001</v>
      </c>
      <c r="F11" s="164">
        <v>5.3999999999999999E-2</v>
      </c>
      <c r="G11" s="163">
        <v>7.2999999999999995E-2</v>
      </c>
      <c r="H11" s="62">
        <v>6.9000000000000006E-2</v>
      </c>
      <c r="I11" s="163">
        <v>0.128</v>
      </c>
      <c r="J11" s="164">
        <v>5.8000000000000003E-2</v>
      </c>
      <c r="K11" s="165">
        <v>9.2999999999999999E-2</v>
      </c>
    </row>
    <row r="12" spans="2:11">
      <c r="B12" s="1599"/>
      <c r="C12" s="161">
        <v>40543</v>
      </c>
      <c r="D12" s="166">
        <v>0.12658868696733569</v>
      </c>
      <c r="E12" s="64">
        <v>0.13596447049973986</v>
      </c>
      <c r="F12" s="64">
        <v>6.3395815904030733E-2</v>
      </c>
      <c r="G12" s="64">
        <v>7.0709932522356814E-2</v>
      </c>
      <c r="H12" s="66">
        <v>5.9507914806348934E-2</v>
      </c>
      <c r="I12" s="64">
        <v>0.11788432333738594</v>
      </c>
      <c r="J12" s="164">
        <v>0.10152894620542156</v>
      </c>
      <c r="K12" s="165">
        <v>9.3634841965397855E-2</v>
      </c>
    </row>
    <row r="13" spans="2:11" ht="15" thickBot="1">
      <c r="B13" s="1600"/>
      <c r="C13" s="143">
        <v>40908</v>
      </c>
      <c r="D13" s="144">
        <f>'[8]ВКУПНО '!$AF$55</f>
        <v>0.15192858528230932</v>
      </c>
      <c r="E13" s="145">
        <f>'[8]ВКУПНО '!$AF$13</f>
        <v>0.17913372804551317</v>
      </c>
      <c r="F13" s="145">
        <f>'[8]ВКУПНО '!$AF$22</f>
        <v>8.1514809055778237E-2</v>
      </c>
      <c r="G13" s="145">
        <f>'[8]ВКУПНО '!$AF$23</f>
        <v>8.1285229210429369E-2</v>
      </c>
      <c r="H13" s="167">
        <f>'[8]ВКУПНО '!$AF$24</f>
        <v>7.4364208710509278E-2</v>
      </c>
      <c r="I13" s="145">
        <f>'[8]ВКУПНО '!$AF$25</f>
        <v>0.24746265686957264</v>
      </c>
      <c r="J13" s="146">
        <f>'[8]ВКУПНО '!$AF$28</f>
        <v>0.1675793838729123</v>
      </c>
      <c r="K13" s="168">
        <f>'[8]ВКУПНО '!$AF$51</f>
        <v>0.10714877526247464</v>
      </c>
    </row>
    <row r="14" spans="2:11">
      <c r="B14" s="1598" t="s">
        <v>1021</v>
      </c>
      <c r="C14" s="139">
        <v>39813</v>
      </c>
      <c r="D14" s="140">
        <v>0.1167180658746732</v>
      </c>
      <c r="E14" s="141">
        <v>0.17765393301051696</v>
      </c>
      <c r="F14" s="142">
        <v>9.1199415495387307E-2</v>
      </c>
      <c r="G14" s="141">
        <v>7.0579591902394337E-2</v>
      </c>
      <c r="H14" s="159">
        <v>7.0713776878447626E-2</v>
      </c>
      <c r="I14" s="150">
        <v>6.3E-2</v>
      </c>
      <c r="J14" s="142">
        <v>2.8000000000000001E-2</v>
      </c>
      <c r="K14" s="169">
        <v>9.0999999999999998E-2</v>
      </c>
    </row>
    <row r="15" spans="2:11">
      <c r="B15" s="1599"/>
      <c r="C15" s="161">
        <v>40178</v>
      </c>
      <c r="D15" s="162">
        <v>0.16200000000000001</v>
      </c>
      <c r="E15" s="163">
        <v>0.16587431806559658</v>
      </c>
      <c r="F15" s="164">
        <v>6.6000000000000003E-2</v>
      </c>
      <c r="G15" s="163">
        <v>7.3999999999999996E-2</v>
      </c>
      <c r="H15" s="62">
        <v>9.1999999999999998E-2</v>
      </c>
      <c r="I15" s="163">
        <v>0.26900000000000002</v>
      </c>
      <c r="J15" s="164">
        <v>8.5999999999999993E-2</v>
      </c>
      <c r="K15" s="165">
        <v>0.11600000000000001</v>
      </c>
    </row>
    <row r="16" spans="2:11">
      <c r="B16" s="1599"/>
      <c r="C16" s="161">
        <v>40543</v>
      </c>
      <c r="D16" s="166">
        <v>0.15641641748059443</v>
      </c>
      <c r="E16" s="64">
        <v>0.11945717894954733</v>
      </c>
      <c r="F16" s="64">
        <v>5.5029880332783054E-2</v>
      </c>
      <c r="G16" s="64">
        <v>7.1981999824229606E-2</v>
      </c>
      <c r="H16" s="66">
        <v>6.629502054851534E-2</v>
      </c>
      <c r="I16" s="64">
        <v>0.23699999999999999</v>
      </c>
      <c r="J16" s="164">
        <v>0.12211194891560434</v>
      </c>
      <c r="K16" s="165">
        <v>0.10792367654057866</v>
      </c>
    </row>
    <row r="17" spans="2:13" ht="15" thickBot="1">
      <c r="B17" s="1600"/>
      <c r="C17" s="143">
        <v>40908</v>
      </c>
      <c r="D17" s="144">
        <v>0.18222106156922108</v>
      </c>
      <c r="E17" s="145">
        <f>'[8]ВКУПНО '!$AH$13</f>
        <v>0.19899143677796144</v>
      </c>
      <c r="F17" s="145">
        <f>'[8]ВКУПНО '!$AH$22</f>
        <v>0.1175965627530854</v>
      </c>
      <c r="G17" s="145">
        <f>'[8]ВКУПНО '!$AH$23</f>
        <v>8.9629085526602037E-2</v>
      </c>
      <c r="H17" s="167">
        <f>'[8]ВКУПНО '!$AH$24</f>
        <v>9.9300946236629897E-2</v>
      </c>
      <c r="I17" s="145">
        <f>'[8]ВКУПНО '!$AH$25</f>
        <v>0.31070138286835036</v>
      </c>
      <c r="J17" s="146">
        <f>'[8]ВКУПНО '!$AH$28</f>
        <v>0.18052576225569084</v>
      </c>
      <c r="K17" s="168">
        <f>'[8]ВКУПНО '!$AH$51</f>
        <v>0.13008584878832072</v>
      </c>
    </row>
    <row r="18" spans="2:13">
      <c r="B18" s="1594" t="s">
        <v>75</v>
      </c>
      <c r="C18" s="139">
        <v>39813</v>
      </c>
      <c r="D18" s="140">
        <v>5.9608825236484031E-2</v>
      </c>
      <c r="E18" s="141">
        <v>0.10311770912267185</v>
      </c>
      <c r="F18" s="142">
        <v>1.9002319624882413E-2</v>
      </c>
      <c r="G18" s="141">
        <v>2.6540484372929444E-2</v>
      </c>
      <c r="H18" s="159">
        <v>2.426302675367956E-2</v>
      </c>
      <c r="I18" s="150">
        <v>7.3546821992198546E-3</v>
      </c>
      <c r="J18" s="142">
        <v>1.4253560522797915E-2</v>
      </c>
      <c r="K18" s="169">
        <v>3.9856854421205713E-2</v>
      </c>
    </row>
    <row r="19" spans="2:13">
      <c r="B19" s="1601"/>
      <c r="C19" s="161">
        <v>40178</v>
      </c>
      <c r="D19" s="162">
        <v>8.6028734912105276E-2</v>
      </c>
      <c r="E19" s="163">
        <v>7.6687840664254395E-2</v>
      </c>
      <c r="F19" s="164">
        <v>3.950074412099111E-2</v>
      </c>
      <c r="G19" s="163">
        <v>4.4001580523688182E-2</v>
      </c>
      <c r="H19" s="62">
        <v>3.8377717870549999E-2</v>
      </c>
      <c r="I19" s="163">
        <v>3.0350976809261014E-2</v>
      </c>
      <c r="J19" s="164">
        <v>1.2821087715349911E-2</v>
      </c>
      <c r="K19" s="165">
        <v>5.7611092310908371E-2</v>
      </c>
    </row>
    <row r="20" spans="2:13">
      <c r="B20" s="1601"/>
      <c r="C20" s="161">
        <v>40543</v>
      </c>
      <c r="D20" s="166">
        <v>8.4517789287836861E-2</v>
      </c>
      <c r="E20" s="64">
        <v>8.7586391077704148E-2</v>
      </c>
      <c r="F20" s="64">
        <v>3.6464970124854265E-2</v>
      </c>
      <c r="G20" s="64">
        <v>4.1325997932183958E-2</v>
      </c>
      <c r="H20" s="66">
        <v>3.0262191542070497E-2</v>
      </c>
      <c r="I20" s="64">
        <v>3.474740077965794E-2</v>
      </c>
      <c r="J20" s="164">
        <v>2.6053757455984632E-2</v>
      </c>
      <c r="K20" s="165">
        <v>5.5423010863826193E-2</v>
      </c>
    </row>
    <row r="21" spans="2:13" ht="15" thickBot="1">
      <c r="B21" s="1595"/>
      <c r="C21" s="170">
        <v>40908</v>
      </c>
      <c r="D21" s="171">
        <f>'[8]ВКУПНО '!$AJ$55</f>
        <v>0.11908812493129034</v>
      </c>
      <c r="E21" s="172">
        <f>'[8]ВКУПНО '!$AJ$13</f>
        <v>0.10340566644109131</v>
      </c>
      <c r="F21" s="172">
        <f>'[8]ВКУПНО '!$AJ$22</f>
        <v>4.6087621201940064E-2</v>
      </c>
      <c r="G21" s="172">
        <f>'[8]ВКУПНО '!$AJ$23</f>
        <v>4.9370074404450431E-2</v>
      </c>
      <c r="H21" s="172">
        <f>'[8]ВКУПНО '!$AJ$24</f>
        <v>4.1784651523152007E-2</v>
      </c>
      <c r="I21" s="172">
        <f>'[8]ВКУПНО '!$AJ$25</f>
        <v>0.23702107701709754</v>
      </c>
      <c r="J21" s="173">
        <f>'[8]ВКУПНО '!$AJ$28</f>
        <v>8.1988263399180555E-2</v>
      </c>
      <c r="K21" s="174">
        <f>'[8]ВКУПНО '!$AJ$51</f>
        <v>7.2012633161119333E-2</v>
      </c>
    </row>
    <row r="22" spans="2:13">
      <c r="B22" s="1599" t="s">
        <v>106</v>
      </c>
      <c r="C22" s="161">
        <v>40543</v>
      </c>
      <c r="D22" s="166">
        <v>0.17440107583120401</v>
      </c>
      <c r="E22" s="64">
        <v>7.9265994666791448E-2</v>
      </c>
      <c r="F22" s="64">
        <v>6.8074272535758512E-2</v>
      </c>
      <c r="G22" s="64">
        <v>6.8528389113483301E-2</v>
      </c>
      <c r="H22" s="66">
        <v>7.2793071542902987E-2</v>
      </c>
      <c r="I22" s="64">
        <v>0.15297687361991733</v>
      </c>
      <c r="J22" s="164">
        <v>0.13456400469525315</v>
      </c>
      <c r="K22" s="165">
        <v>0.1</v>
      </c>
      <c r="M22" s="115"/>
    </row>
    <row r="23" spans="2:13" ht="15" thickBot="1">
      <c r="B23" s="1600"/>
      <c r="C23" s="143">
        <v>40908</v>
      </c>
      <c r="D23" s="144">
        <v>0.1728874811316938</v>
      </c>
      <c r="E23" s="145">
        <v>0.16376131560163162</v>
      </c>
      <c r="F23" s="145">
        <v>0.10208651603019565</v>
      </c>
      <c r="G23" s="145">
        <v>8.0009005221735707E-2</v>
      </c>
      <c r="H23" s="167">
        <v>9.3607071981210321E-2</v>
      </c>
      <c r="I23" s="145">
        <v>0.27543104813243846</v>
      </c>
      <c r="J23" s="146">
        <v>8.2807832826454333E-2</v>
      </c>
      <c r="K23" s="168">
        <v>0.114</v>
      </c>
      <c r="M23" s="115"/>
    </row>
    <row r="24" spans="2:13">
      <c r="B24" s="1598" t="s">
        <v>1013</v>
      </c>
      <c r="C24" s="139">
        <v>39813</v>
      </c>
      <c r="D24" s="140">
        <v>0.91928294400437882</v>
      </c>
      <c r="E24" s="141">
        <v>0.95748889608329468</v>
      </c>
      <c r="F24" s="142">
        <v>0.83475699750630283</v>
      </c>
      <c r="G24" s="141">
        <v>0.96222074754264253</v>
      </c>
      <c r="H24" s="141">
        <v>0.85523046569500583</v>
      </c>
      <c r="I24" s="141">
        <v>0.84699999999999998</v>
      </c>
      <c r="J24" s="175">
        <v>1.915</v>
      </c>
      <c r="K24" s="176">
        <v>0.94099999999999995</v>
      </c>
    </row>
    <row r="25" spans="2:13">
      <c r="B25" s="1599"/>
      <c r="C25" s="161">
        <v>40178</v>
      </c>
      <c r="D25" s="162">
        <v>0.78200000000000003</v>
      </c>
      <c r="E25" s="163">
        <v>0.80398849242934523</v>
      </c>
      <c r="F25" s="164">
        <v>0.82</v>
      </c>
      <c r="G25" s="163">
        <v>0.99199999999999999</v>
      </c>
      <c r="H25" s="163">
        <v>0.754</v>
      </c>
      <c r="I25" s="163">
        <v>0.47599999999999998</v>
      </c>
      <c r="J25" s="62">
        <v>0.68</v>
      </c>
      <c r="K25" s="177">
        <v>0.80400000000000005</v>
      </c>
    </row>
    <row r="26" spans="2:13">
      <c r="B26" s="1599"/>
      <c r="C26" s="161">
        <v>40543</v>
      </c>
      <c r="D26" s="178">
        <v>0.80930562792771243</v>
      </c>
      <c r="E26" s="163">
        <v>1.1381858478104894</v>
      </c>
      <c r="F26" s="163">
        <v>1.1520253273431857</v>
      </c>
      <c r="G26" s="163">
        <v>0.98232798053709258</v>
      </c>
      <c r="H26" s="163">
        <v>0.89762269193054189</v>
      </c>
      <c r="I26" s="163">
        <v>0.49732536742686545</v>
      </c>
      <c r="J26" s="62">
        <v>0.83144153464941917</v>
      </c>
      <c r="K26" s="177">
        <v>0.86760241095188895</v>
      </c>
    </row>
    <row r="27" spans="2:13" ht="15" thickBot="1">
      <c r="B27" s="1600"/>
      <c r="C27" s="170">
        <v>40908</v>
      </c>
      <c r="D27" s="171">
        <f>'[8]ВКУПНО '!$AL$55</f>
        <v>0.83375974200762504</v>
      </c>
      <c r="E27" s="172">
        <f>'[8]ВКУПНО '!$AL$13</f>
        <v>0.90020822476594364</v>
      </c>
      <c r="F27" s="172">
        <f>'[8]ВКУПНО '!$AL$22</f>
        <v>0.69317339850258097</v>
      </c>
      <c r="G27" s="172">
        <f>'[8]ВКУПНО '!$AL$23</f>
        <v>0.90690682307925363</v>
      </c>
      <c r="H27" s="172">
        <f>'[8]ВКУПНО '!$AL$24</f>
        <v>0.7488771409418653</v>
      </c>
      <c r="I27" s="172">
        <f>'[8]ВКУПНО '!$AL$25</f>
        <v>0.79646461365904797</v>
      </c>
      <c r="J27" s="173">
        <f>'[8]ВКУПНО '!$AL$28</f>
        <v>0.92828514766528614</v>
      </c>
      <c r="K27" s="174">
        <f>'[8]ВКУПНО '!$AL$51</f>
        <v>0.82367741195916</v>
      </c>
    </row>
    <row r="28" spans="2:13">
      <c r="B28" s="1594" t="s">
        <v>76</v>
      </c>
      <c r="C28" s="161">
        <v>40178</v>
      </c>
      <c r="D28" s="178">
        <v>1.1082411841721171</v>
      </c>
      <c r="E28" s="163">
        <v>1.2292469015557006</v>
      </c>
      <c r="F28" s="163">
        <v>1.193266482102969</v>
      </c>
      <c r="G28" s="163">
        <v>1.1871326806374896</v>
      </c>
      <c r="H28" s="163">
        <v>1.0432911781971128</v>
      </c>
      <c r="I28" s="163">
        <v>2.3881076401697925</v>
      </c>
      <c r="J28" s="62">
        <v>2.1927755584910265</v>
      </c>
      <c r="K28" s="177">
        <v>1.1864784093681386</v>
      </c>
    </row>
    <row r="29" spans="2:13" ht="15" customHeight="1">
      <c r="B29" s="1601"/>
      <c r="C29" s="161">
        <v>40543</v>
      </c>
      <c r="D29" s="178">
        <v>1.0578149075742442</v>
      </c>
      <c r="E29" s="163">
        <v>1.888129970709109</v>
      </c>
      <c r="F29" s="163">
        <v>1.3624835743359711</v>
      </c>
      <c r="G29" s="163">
        <v>1.2510150427958646</v>
      </c>
      <c r="H29" s="163">
        <v>1.246679617044343</v>
      </c>
      <c r="I29" s="163">
        <v>0.81236000700663769</v>
      </c>
      <c r="J29" s="62">
        <v>1.2249759899906898</v>
      </c>
      <c r="K29" s="177">
        <v>1.1580064302545341</v>
      </c>
    </row>
    <row r="30" spans="2:13" ht="15.75" customHeight="1" thickBot="1">
      <c r="B30" s="1595"/>
      <c r="C30" s="170">
        <v>40908</v>
      </c>
      <c r="D30" s="171">
        <v>1.0413206786059503</v>
      </c>
      <c r="E30" s="172">
        <v>1.207221359536228</v>
      </c>
      <c r="F30" s="172">
        <v>1.1339808523444033</v>
      </c>
      <c r="G30" s="172">
        <v>1.2230023412753064</v>
      </c>
      <c r="H30" s="172">
        <v>1.0544460771736679</v>
      </c>
      <c r="I30" s="172">
        <v>0.94428560272118289</v>
      </c>
      <c r="J30" s="173">
        <v>2.0902092025462138</v>
      </c>
      <c r="K30" s="174">
        <v>1.1355006106510208</v>
      </c>
    </row>
    <row r="31" spans="2:13">
      <c r="B31" s="1594" t="s">
        <v>98</v>
      </c>
      <c r="C31" s="161">
        <v>40178</v>
      </c>
      <c r="D31" s="178">
        <v>0.73793642177533325</v>
      </c>
      <c r="E31" s="163">
        <v>0.72</v>
      </c>
      <c r="F31" s="163">
        <v>0.78833432558341976</v>
      </c>
      <c r="G31" s="163">
        <v>0.77419218014595104</v>
      </c>
      <c r="H31" s="163">
        <v>0.70911356430320549</v>
      </c>
      <c r="I31" s="163">
        <v>0.65040987275401241</v>
      </c>
      <c r="J31" s="62">
        <v>0.58502129984774454</v>
      </c>
      <c r="K31" s="177">
        <v>0.74394145636678111</v>
      </c>
    </row>
    <row r="32" spans="2:13" ht="15" customHeight="1">
      <c r="B32" s="1601"/>
      <c r="C32" s="161">
        <v>40543</v>
      </c>
      <c r="D32" s="178">
        <f>[11]Sheet1!$AH$56</f>
        <v>0.77971023803786543</v>
      </c>
      <c r="E32" s="163">
        <f>[11]Sheet1!$AH$14</f>
        <v>0.83886849897818738</v>
      </c>
      <c r="F32" s="163">
        <v>0.84181371380954173</v>
      </c>
      <c r="G32" s="163">
        <v>0.80829406392694059</v>
      </c>
      <c r="H32" s="163">
        <v>0.78491366717011535</v>
      </c>
      <c r="I32" s="163">
        <v>0.45688327612488217</v>
      </c>
      <c r="J32" s="62">
        <f>[11]Sheet1!$AH$29</f>
        <v>0.37868395809697952</v>
      </c>
      <c r="K32" s="177">
        <v>0.75771556921899286</v>
      </c>
    </row>
    <row r="33" spans="2:11" ht="15.75" customHeight="1" thickBot="1">
      <c r="B33" s="1595"/>
      <c r="C33" s="170">
        <v>40908</v>
      </c>
      <c r="D33" s="171">
        <f>[12]Sheet1!$AI$56</f>
        <v>0.79840090886287041</v>
      </c>
      <c r="E33" s="172">
        <f>[12]Sheet1!$AI$14</f>
        <v>0.77086877416420285</v>
      </c>
      <c r="F33" s="172">
        <v>0.70076743810328213</v>
      </c>
      <c r="G33" s="172">
        <v>0.78627453212750009</v>
      </c>
      <c r="H33" s="172">
        <v>0.7074131660174624</v>
      </c>
      <c r="I33" s="172">
        <v>0.83537110391864222</v>
      </c>
      <c r="J33" s="173">
        <f>[12]Sheet1!$AI$29</f>
        <v>0.98389884641639902</v>
      </c>
      <c r="K33" s="174">
        <f>[12]Sheet1!$AI$52</f>
        <v>0.78017444487070742</v>
      </c>
    </row>
    <row r="34" spans="2:11" s="153" customFormat="1"/>
    <row r="37" spans="2:11">
      <c r="D37" s="115"/>
      <c r="E37" s="115"/>
      <c r="F37" s="115"/>
      <c r="G37" s="115"/>
      <c r="H37" s="115"/>
      <c r="I37" s="115"/>
      <c r="J37" s="115"/>
      <c r="K37" s="115"/>
    </row>
  </sheetData>
  <mergeCells count="10">
    <mergeCell ref="B24:B27"/>
    <mergeCell ref="B28:B30"/>
    <mergeCell ref="B31:B33"/>
    <mergeCell ref="J1:K1"/>
    <mergeCell ref="B3:K3"/>
    <mergeCell ref="B6:B9"/>
    <mergeCell ref="B10:B13"/>
    <mergeCell ref="B14:B17"/>
    <mergeCell ref="B18:B21"/>
    <mergeCell ref="B22:B23"/>
  </mergeCells>
  <pageMargins left="0.17" right="0.48" top="0.74803149606299213" bottom="0.74803149606299213" header="0.31496062992125984" footer="0.31496062992125984"/>
  <pageSetup paperSize="9" scale="75" orientation="landscape" r:id="rId1"/>
</worksheet>
</file>

<file path=xl/worksheets/sheet21.xml><?xml version="1.0" encoding="utf-8"?>
<worksheet xmlns="http://schemas.openxmlformats.org/spreadsheetml/2006/main" xmlns:r="http://schemas.openxmlformats.org/officeDocument/2006/relationships">
  <sheetPr>
    <pageSetUpPr fitToPage="1"/>
  </sheetPr>
  <dimension ref="A1:O62"/>
  <sheetViews>
    <sheetView topLeftCell="A31" workbookViewId="0">
      <selection activeCell="E67" sqref="E67"/>
    </sheetView>
  </sheetViews>
  <sheetFormatPr defaultColWidth="12.5703125" defaultRowHeight="14.25"/>
  <cols>
    <col min="1" max="6" width="12.5703125" style="179"/>
    <col min="7" max="7" width="17.5703125" style="179" customWidth="1"/>
    <col min="8" max="8" width="19.42578125" style="179" customWidth="1"/>
    <col min="9" max="11" width="12.5703125" style="179"/>
    <col min="12" max="13" width="12.5703125" style="180"/>
    <col min="14" max="16384" width="12.5703125" style="179"/>
  </cols>
  <sheetData>
    <row r="1" spans="1:13">
      <c r="I1" s="1602" t="s">
        <v>132</v>
      </c>
      <c r="J1" s="1602"/>
    </row>
    <row r="3" spans="1:13">
      <c r="A3" s="1564" t="s">
        <v>114</v>
      </c>
      <c r="B3" s="1564"/>
      <c r="C3" s="1564"/>
      <c r="D3" s="1564"/>
      <c r="E3" s="1564"/>
      <c r="F3" s="1564"/>
      <c r="G3" s="1564"/>
      <c r="H3" s="1564"/>
      <c r="I3" s="1564"/>
      <c r="J3" s="1564"/>
    </row>
    <row r="5" spans="1:13" ht="15" customHeight="1">
      <c r="A5" s="1603" t="s">
        <v>115</v>
      </c>
      <c r="B5" s="1606" t="s">
        <v>116</v>
      </c>
      <c r="C5" s="1607"/>
      <c r="D5" s="1608"/>
      <c r="E5" s="1612" t="s">
        <v>117</v>
      </c>
      <c r="F5" s="1612"/>
      <c r="G5" s="1612"/>
      <c r="H5" s="1612"/>
      <c r="I5" s="1612"/>
      <c r="J5" s="1612"/>
    </row>
    <row r="6" spans="1:13">
      <c r="A6" s="1604"/>
      <c r="B6" s="1609"/>
      <c r="C6" s="1610"/>
      <c r="D6" s="1611"/>
      <c r="E6" s="1612" t="s">
        <v>118</v>
      </c>
      <c r="F6" s="1612"/>
      <c r="G6" s="1612"/>
      <c r="H6" s="1612" t="s">
        <v>119</v>
      </c>
      <c r="I6" s="1612"/>
      <c r="J6" s="1612"/>
    </row>
    <row r="7" spans="1:13" ht="14.25" customHeight="1">
      <c r="A7" s="1604"/>
      <c r="B7" s="1613">
        <v>40543</v>
      </c>
      <c r="C7" s="1614" t="s">
        <v>120</v>
      </c>
      <c r="D7" s="1613" t="s">
        <v>121</v>
      </c>
      <c r="E7" s="1614" t="s">
        <v>58</v>
      </c>
      <c r="F7" s="1614" t="s">
        <v>59</v>
      </c>
      <c r="G7" s="1614" t="s">
        <v>60</v>
      </c>
      <c r="H7" s="1615" t="s">
        <v>122</v>
      </c>
      <c r="I7" s="1614" t="s">
        <v>61</v>
      </c>
      <c r="J7" s="1614" t="s">
        <v>62</v>
      </c>
    </row>
    <row r="8" spans="1:13">
      <c r="A8" s="1604"/>
      <c r="B8" s="1614"/>
      <c r="C8" s="1614"/>
      <c r="D8" s="1614"/>
      <c r="E8" s="1614"/>
      <c r="F8" s="1614"/>
      <c r="G8" s="1614"/>
      <c r="H8" s="1616"/>
      <c r="I8" s="1614"/>
      <c r="J8" s="1614"/>
      <c r="L8" s="181"/>
      <c r="M8" s="181"/>
    </row>
    <row r="9" spans="1:13">
      <c r="A9" s="1604"/>
      <c r="B9" s="1614"/>
      <c r="C9" s="1614"/>
      <c r="D9" s="1614"/>
      <c r="E9" s="1614"/>
      <c r="F9" s="1614"/>
      <c r="G9" s="1614"/>
      <c r="H9" s="1616"/>
      <c r="I9" s="1614"/>
      <c r="J9" s="1614"/>
      <c r="M9" s="181"/>
    </row>
    <row r="10" spans="1:13">
      <c r="A10" s="1605"/>
      <c r="B10" s="1614"/>
      <c r="C10" s="1614"/>
      <c r="D10" s="1614"/>
      <c r="E10" s="1614"/>
      <c r="F10" s="1614"/>
      <c r="G10" s="1614"/>
      <c r="H10" s="1617"/>
      <c r="I10" s="1614"/>
      <c r="J10" s="1614"/>
      <c r="M10" s="182"/>
    </row>
    <row r="11" spans="1:13">
      <c r="A11" s="183" t="s">
        <v>58</v>
      </c>
      <c r="B11" s="184">
        <v>885448</v>
      </c>
      <c r="C11" s="184">
        <v>197324</v>
      </c>
      <c r="D11" s="184">
        <v>688124</v>
      </c>
      <c r="E11" s="184">
        <v>650367</v>
      </c>
      <c r="F11" s="184">
        <v>12179</v>
      </c>
      <c r="G11" s="184">
        <v>11041</v>
      </c>
      <c r="H11" s="184">
        <v>4089</v>
      </c>
      <c r="I11" s="184">
        <v>5604</v>
      </c>
      <c r="J11" s="184">
        <v>4844</v>
      </c>
      <c r="L11" s="182"/>
    </row>
    <row r="12" spans="1:13">
      <c r="A12" s="183" t="s">
        <v>59</v>
      </c>
      <c r="B12" s="184">
        <v>30486</v>
      </c>
      <c r="C12" s="184">
        <v>7495</v>
      </c>
      <c r="D12" s="184">
        <v>22991</v>
      </c>
      <c r="E12" s="184">
        <v>11346</v>
      </c>
      <c r="F12" s="184">
        <v>6442</v>
      </c>
      <c r="G12" s="184">
        <v>1099</v>
      </c>
      <c r="H12" s="184">
        <v>1083</v>
      </c>
      <c r="I12" s="184">
        <v>1097</v>
      </c>
      <c r="J12" s="184">
        <v>1924</v>
      </c>
    </row>
    <row r="13" spans="1:13">
      <c r="A13" s="183" t="s">
        <v>60</v>
      </c>
      <c r="B13" s="184">
        <v>9279</v>
      </c>
      <c r="C13" s="184">
        <v>3557</v>
      </c>
      <c r="D13" s="184">
        <v>5722</v>
      </c>
      <c r="E13" s="184">
        <v>1042</v>
      </c>
      <c r="F13" s="184">
        <v>506</v>
      </c>
      <c r="G13" s="184">
        <v>727</v>
      </c>
      <c r="H13" s="184">
        <v>154</v>
      </c>
      <c r="I13" s="184">
        <v>635</v>
      </c>
      <c r="J13" s="184">
        <v>2658</v>
      </c>
    </row>
    <row r="14" spans="1:13">
      <c r="A14" s="183" t="s">
        <v>123</v>
      </c>
      <c r="B14" s="184">
        <v>9877</v>
      </c>
      <c r="C14" s="184">
        <v>3083</v>
      </c>
      <c r="D14" s="184">
        <v>6794</v>
      </c>
      <c r="E14" s="184">
        <v>1881</v>
      </c>
      <c r="F14" s="184">
        <v>446</v>
      </c>
      <c r="G14" s="184">
        <v>140</v>
      </c>
      <c r="H14" s="184">
        <v>1581</v>
      </c>
      <c r="I14" s="184">
        <v>833</v>
      </c>
      <c r="J14" s="184">
        <v>1913</v>
      </c>
    </row>
    <row r="15" spans="1:13">
      <c r="A15" s="183" t="s">
        <v>61</v>
      </c>
      <c r="B15" s="184">
        <v>25625</v>
      </c>
      <c r="C15" s="184">
        <v>6615</v>
      </c>
      <c r="D15" s="184">
        <v>19010</v>
      </c>
      <c r="E15" s="184">
        <v>1690</v>
      </c>
      <c r="F15" s="184">
        <v>175</v>
      </c>
      <c r="G15" s="184">
        <v>191</v>
      </c>
      <c r="H15" s="184">
        <v>431</v>
      </c>
      <c r="I15" s="184">
        <v>1576</v>
      </c>
      <c r="J15" s="184">
        <v>14947</v>
      </c>
    </row>
    <row r="16" spans="1:13">
      <c r="A16" s="183" t="s">
        <v>62</v>
      </c>
      <c r="B16" s="184">
        <v>66194</v>
      </c>
      <c r="C16" s="184">
        <v>14466</v>
      </c>
      <c r="D16" s="184">
        <v>51728</v>
      </c>
      <c r="E16" s="184">
        <v>1444</v>
      </c>
      <c r="F16" s="184">
        <v>152</v>
      </c>
      <c r="G16" s="184">
        <v>240</v>
      </c>
      <c r="H16" s="184">
        <v>227</v>
      </c>
      <c r="I16" s="184">
        <v>849</v>
      </c>
      <c r="J16" s="184">
        <v>48816</v>
      </c>
      <c r="M16" s="182"/>
    </row>
    <row r="17" spans="1:13">
      <c r="A17" s="185" t="s">
        <v>63</v>
      </c>
      <c r="B17" s="186">
        <f>B11+B12+B13+B15+B14+B16</f>
        <v>1026909</v>
      </c>
      <c r="C17" s="186">
        <f t="shared" ref="C17:J17" si="0">C11+C12+C13+C15+C14+C16</f>
        <v>232540</v>
      </c>
      <c r="D17" s="186">
        <f t="shared" si="0"/>
        <v>794369</v>
      </c>
      <c r="E17" s="186">
        <f t="shared" si="0"/>
        <v>667770</v>
      </c>
      <c r="F17" s="186">
        <f t="shared" si="0"/>
        <v>19900</v>
      </c>
      <c r="G17" s="186">
        <f t="shared" si="0"/>
        <v>13438</v>
      </c>
      <c r="H17" s="186">
        <f t="shared" si="0"/>
        <v>7565</v>
      </c>
      <c r="I17" s="186">
        <f t="shared" si="0"/>
        <v>10594</v>
      </c>
      <c r="J17" s="186">
        <f t="shared" si="0"/>
        <v>75102</v>
      </c>
      <c r="L17" s="182"/>
      <c r="M17" s="182"/>
    </row>
    <row r="18" spans="1:13" ht="15" customHeight="1">
      <c r="A18" s="1615" t="s">
        <v>115</v>
      </c>
      <c r="B18" s="1618" t="s">
        <v>124</v>
      </c>
      <c r="C18" s="1619"/>
      <c r="D18" s="1620"/>
      <c r="E18" s="1612" t="s">
        <v>117</v>
      </c>
      <c r="F18" s="1612"/>
      <c r="G18" s="1612"/>
      <c r="H18" s="1612"/>
      <c r="I18" s="1612"/>
      <c r="J18" s="1612"/>
      <c r="L18" s="181"/>
      <c r="M18" s="182"/>
    </row>
    <row r="19" spans="1:13">
      <c r="A19" s="1616"/>
      <c r="B19" s="1621"/>
      <c r="C19" s="1622"/>
      <c r="D19" s="1623"/>
      <c r="E19" s="1612" t="s">
        <v>118</v>
      </c>
      <c r="F19" s="1612"/>
      <c r="G19" s="1612"/>
      <c r="H19" s="1612" t="s">
        <v>119</v>
      </c>
      <c r="I19" s="1612"/>
      <c r="J19" s="1612"/>
      <c r="M19" s="182"/>
    </row>
    <row r="20" spans="1:13" ht="14.25" customHeight="1">
      <c r="A20" s="1616"/>
      <c r="B20" s="1613">
        <v>40543</v>
      </c>
      <c r="C20" s="1614" t="s">
        <v>120</v>
      </c>
      <c r="D20" s="1613" t="s">
        <v>121</v>
      </c>
      <c r="E20" s="1614" t="s">
        <v>58</v>
      </c>
      <c r="F20" s="1614" t="s">
        <v>59</v>
      </c>
      <c r="G20" s="1614" t="s">
        <v>60</v>
      </c>
      <c r="H20" s="1614" t="s">
        <v>122</v>
      </c>
      <c r="I20" s="1614" t="s">
        <v>61</v>
      </c>
      <c r="J20" s="1614" t="s">
        <v>62</v>
      </c>
      <c r="M20" s="182"/>
    </row>
    <row r="21" spans="1:13">
      <c r="A21" s="1616"/>
      <c r="B21" s="1614"/>
      <c r="C21" s="1614"/>
      <c r="D21" s="1614"/>
      <c r="E21" s="1614"/>
      <c r="F21" s="1614"/>
      <c r="G21" s="1614"/>
      <c r="H21" s="1614"/>
      <c r="I21" s="1614"/>
      <c r="J21" s="1614"/>
      <c r="M21" s="182"/>
    </row>
    <row r="22" spans="1:13">
      <c r="A22" s="1616"/>
      <c r="B22" s="1614"/>
      <c r="C22" s="1614"/>
      <c r="D22" s="1614"/>
      <c r="E22" s="1614"/>
      <c r="F22" s="1614"/>
      <c r="G22" s="1614"/>
      <c r="H22" s="1614"/>
      <c r="I22" s="1614"/>
      <c r="J22" s="1614"/>
      <c r="M22" s="182"/>
    </row>
    <row r="23" spans="1:13">
      <c r="A23" s="1617"/>
      <c r="B23" s="1614"/>
      <c r="C23" s="1614"/>
      <c r="D23" s="1614"/>
      <c r="E23" s="1614"/>
      <c r="F23" s="1614"/>
      <c r="G23" s="1614"/>
      <c r="H23" s="1614"/>
      <c r="I23" s="1614"/>
      <c r="J23" s="1614"/>
      <c r="M23" s="182"/>
    </row>
    <row r="24" spans="1:13">
      <c r="A24" s="183" t="s">
        <v>58</v>
      </c>
      <c r="B24" s="184">
        <v>73716535</v>
      </c>
      <c r="C24" s="184">
        <v>19042076</v>
      </c>
      <c r="D24" s="184">
        <v>54674459</v>
      </c>
      <c r="E24" s="184">
        <v>52002871</v>
      </c>
      <c r="F24" s="184">
        <v>1617374</v>
      </c>
      <c r="G24" s="184">
        <v>199896</v>
      </c>
      <c r="H24" s="184">
        <v>386441</v>
      </c>
      <c r="I24" s="184">
        <v>262052</v>
      </c>
      <c r="J24" s="184">
        <v>205825</v>
      </c>
      <c r="M24" s="182"/>
    </row>
    <row r="25" spans="1:13">
      <c r="A25" s="183" t="s">
        <v>59</v>
      </c>
      <c r="B25" s="184">
        <v>3147177</v>
      </c>
      <c r="C25" s="184">
        <v>928760</v>
      </c>
      <c r="D25" s="184">
        <v>2218417</v>
      </c>
      <c r="E25" s="184">
        <v>1069627</v>
      </c>
      <c r="F25" s="184">
        <v>866739</v>
      </c>
      <c r="G25" s="184">
        <v>72427</v>
      </c>
      <c r="H25" s="184">
        <v>111798</v>
      </c>
      <c r="I25" s="184">
        <v>56186</v>
      </c>
      <c r="J25" s="184">
        <v>41640</v>
      </c>
      <c r="M25" s="182"/>
    </row>
    <row r="26" spans="1:13">
      <c r="A26" s="183" t="s">
        <v>60</v>
      </c>
      <c r="B26" s="184">
        <v>458887</v>
      </c>
      <c r="C26" s="184">
        <v>201566</v>
      </c>
      <c r="D26" s="184">
        <v>257321</v>
      </c>
      <c r="E26" s="184">
        <v>82035</v>
      </c>
      <c r="F26" s="184">
        <v>53104</v>
      </c>
      <c r="G26" s="184">
        <v>28239</v>
      </c>
      <c r="H26" s="184">
        <v>20311</v>
      </c>
      <c r="I26" s="184">
        <v>27334</v>
      </c>
      <c r="J26" s="184">
        <v>46298</v>
      </c>
      <c r="M26" s="182"/>
    </row>
    <row r="27" spans="1:13">
      <c r="A27" s="183" t="s">
        <v>123</v>
      </c>
      <c r="B27" s="184">
        <v>1097048</v>
      </c>
      <c r="C27" s="184">
        <v>349490</v>
      </c>
      <c r="D27" s="184">
        <v>747558</v>
      </c>
      <c r="E27" s="184">
        <v>178769</v>
      </c>
      <c r="F27" s="184">
        <v>93661</v>
      </c>
      <c r="G27" s="184">
        <v>20297</v>
      </c>
      <c r="H27" s="184">
        <v>235669</v>
      </c>
      <c r="I27" s="184">
        <v>93765</v>
      </c>
      <c r="J27" s="184">
        <v>125397</v>
      </c>
      <c r="M27" s="182"/>
    </row>
    <row r="28" spans="1:13">
      <c r="A28" s="183" t="s">
        <v>61</v>
      </c>
      <c r="B28" s="184">
        <v>1484968</v>
      </c>
      <c r="C28" s="184">
        <v>365832</v>
      </c>
      <c r="D28" s="184">
        <v>1119136</v>
      </c>
      <c r="E28" s="184">
        <v>100013</v>
      </c>
      <c r="F28" s="184">
        <v>20332</v>
      </c>
      <c r="G28" s="184">
        <v>11113</v>
      </c>
      <c r="H28" s="184">
        <v>70756</v>
      </c>
      <c r="I28" s="184">
        <v>103600</v>
      </c>
      <c r="J28" s="184">
        <v>813322</v>
      </c>
      <c r="M28" s="182"/>
    </row>
    <row r="29" spans="1:13">
      <c r="A29" s="183" t="s">
        <v>62</v>
      </c>
      <c r="B29" s="184">
        <v>3189093</v>
      </c>
      <c r="C29" s="184">
        <v>778567</v>
      </c>
      <c r="D29" s="184">
        <v>2410526</v>
      </c>
      <c r="E29" s="184">
        <v>48564</v>
      </c>
      <c r="F29" s="184">
        <v>9432</v>
      </c>
      <c r="G29" s="184">
        <v>11693</v>
      </c>
      <c r="H29" s="184">
        <v>31427</v>
      </c>
      <c r="I29" s="184">
        <v>50810</v>
      </c>
      <c r="J29" s="184">
        <v>2258600</v>
      </c>
      <c r="M29" s="182"/>
    </row>
    <row r="30" spans="1:13">
      <c r="A30" s="185" t="s">
        <v>63</v>
      </c>
      <c r="B30" s="186">
        <f>B24+B25+B26+B28+B27+B29</f>
        <v>83093708</v>
      </c>
      <c r="C30" s="186">
        <f t="shared" ref="C30:J30" si="1">C24+C25+C26+C28+C27+C29</f>
        <v>21666291</v>
      </c>
      <c r="D30" s="186">
        <f t="shared" si="1"/>
        <v>61427417</v>
      </c>
      <c r="E30" s="186">
        <f t="shared" si="1"/>
        <v>53481879</v>
      </c>
      <c r="F30" s="186">
        <f t="shared" si="1"/>
        <v>2660642</v>
      </c>
      <c r="G30" s="186">
        <f t="shared" si="1"/>
        <v>343665</v>
      </c>
      <c r="H30" s="186">
        <f t="shared" si="1"/>
        <v>856402</v>
      </c>
      <c r="I30" s="186">
        <f t="shared" si="1"/>
        <v>593747</v>
      </c>
      <c r="J30" s="186">
        <f t="shared" si="1"/>
        <v>3491082</v>
      </c>
      <c r="M30" s="182"/>
    </row>
    <row r="31" spans="1:13">
      <c r="M31" s="182"/>
    </row>
    <row r="32" spans="1:13">
      <c r="M32" s="182"/>
    </row>
    <row r="33" spans="1:15">
      <c r="A33" s="1564" t="s">
        <v>125</v>
      </c>
      <c r="B33" s="1564"/>
      <c r="C33" s="1564"/>
      <c r="D33" s="1564"/>
      <c r="E33" s="1564"/>
      <c r="F33" s="1564"/>
      <c r="G33" s="1564"/>
      <c r="H33" s="1564"/>
      <c r="I33" s="1564"/>
      <c r="J33" s="1564"/>
      <c r="M33" s="182"/>
    </row>
    <row r="34" spans="1:15">
      <c r="M34" s="182"/>
    </row>
    <row r="35" spans="1:15" ht="14.25" customHeight="1">
      <c r="A35" s="1603" t="s">
        <v>115</v>
      </c>
      <c r="B35" s="1606" t="s">
        <v>116</v>
      </c>
      <c r="C35" s="1607"/>
      <c r="D35" s="1608"/>
      <c r="E35" s="1612" t="s">
        <v>117</v>
      </c>
      <c r="F35" s="1612"/>
      <c r="G35" s="1612"/>
      <c r="H35" s="1612"/>
      <c r="I35" s="1612"/>
      <c r="J35" s="1612"/>
      <c r="M35" s="182"/>
    </row>
    <row r="36" spans="1:15">
      <c r="A36" s="1604"/>
      <c r="B36" s="1609"/>
      <c r="C36" s="1610"/>
      <c r="D36" s="1611"/>
      <c r="E36" s="1612" t="s">
        <v>118</v>
      </c>
      <c r="F36" s="1612"/>
      <c r="G36" s="1612"/>
      <c r="H36" s="1612" t="s">
        <v>119</v>
      </c>
      <c r="I36" s="1612"/>
      <c r="J36" s="1612"/>
      <c r="M36" s="182"/>
    </row>
    <row r="37" spans="1:15" ht="14.25" customHeight="1">
      <c r="A37" s="1604"/>
      <c r="B37" s="1613">
        <v>40543</v>
      </c>
      <c r="C37" s="1614" t="s">
        <v>120</v>
      </c>
      <c r="D37" s="1613" t="s">
        <v>121</v>
      </c>
      <c r="E37" s="1614" t="s">
        <v>58</v>
      </c>
      <c r="F37" s="1614" t="s">
        <v>59</v>
      </c>
      <c r="G37" s="1614" t="s">
        <v>60</v>
      </c>
      <c r="H37" s="1614" t="s">
        <v>122</v>
      </c>
      <c r="I37" s="1614" t="s">
        <v>61</v>
      </c>
      <c r="J37" s="1614" t="s">
        <v>62</v>
      </c>
      <c r="M37" s="182"/>
    </row>
    <row r="38" spans="1:15">
      <c r="A38" s="1604"/>
      <c r="B38" s="1614"/>
      <c r="C38" s="1614"/>
      <c r="D38" s="1614"/>
      <c r="E38" s="1614"/>
      <c r="F38" s="1614"/>
      <c r="G38" s="1614"/>
      <c r="H38" s="1614"/>
      <c r="I38" s="1614"/>
      <c r="J38" s="1614"/>
      <c r="M38" s="182"/>
    </row>
    <row r="39" spans="1:15">
      <c r="A39" s="1604"/>
      <c r="B39" s="1614"/>
      <c r="C39" s="1614"/>
      <c r="D39" s="1614"/>
      <c r="E39" s="1614"/>
      <c r="F39" s="1614"/>
      <c r="G39" s="1614"/>
      <c r="H39" s="1614"/>
      <c r="I39" s="1614"/>
      <c r="J39" s="1614"/>
      <c r="M39" s="182"/>
    </row>
    <row r="40" spans="1:15">
      <c r="A40" s="1605"/>
      <c r="B40" s="1614"/>
      <c r="C40" s="1614"/>
      <c r="D40" s="1614"/>
      <c r="E40" s="1614"/>
      <c r="F40" s="1614"/>
      <c r="G40" s="1614"/>
      <c r="H40" s="1614"/>
      <c r="I40" s="1614"/>
      <c r="J40" s="1614"/>
      <c r="M40" s="182"/>
    </row>
    <row r="41" spans="1:15">
      <c r="A41" s="183" t="s">
        <v>58</v>
      </c>
      <c r="B41" s="184">
        <v>34651</v>
      </c>
      <c r="C41" s="184">
        <v>21607</v>
      </c>
      <c r="D41" s="184">
        <v>13044</v>
      </c>
      <c r="E41" s="184">
        <v>11617</v>
      </c>
      <c r="F41" s="184">
        <v>691</v>
      </c>
      <c r="G41" s="184">
        <v>162</v>
      </c>
      <c r="H41" s="184">
        <v>159</v>
      </c>
      <c r="I41" s="184">
        <v>209</v>
      </c>
      <c r="J41" s="184">
        <v>206</v>
      </c>
      <c r="L41" s="182"/>
      <c r="M41" s="187"/>
      <c r="N41" s="188"/>
      <c r="O41" s="189"/>
    </row>
    <row r="42" spans="1:15">
      <c r="A42" s="183" t="s">
        <v>59</v>
      </c>
      <c r="B42" s="184">
        <v>3298</v>
      </c>
      <c r="C42" s="184">
        <v>1674</v>
      </c>
      <c r="D42" s="184">
        <v>1624</v>
      </c>
      <c r="E42" s="184">
        <v>254</v>
      </c>
      <c r="F42" s="184">
        <v>1053</v>
      </c>
      <c r="G42" s="184">
        <v>83</v>
      </c>
      <c r="H42" s="184">
        <v>73</v>
      </c>
      <c r="I42" s="184">
        <v>87</v>
      </c>
      <c r="J42" s="184">
        <v>74</v>
      </c>
      <c r="M42" s="182"/>
    </row>
    <row r="43" spans="1:15">
      <c r="A43" s="183" t="s">
        <v>60</v>
      </c>
      <c r="B43" s="184">
        <v>2283</v>
      </c>
      <c r="C43" s="184">
        <v>600</v>
      </c>
      <c r="D43" s="184">
        <v>1683</v>
      </c>
      <c r="E43" s="184">
        <v>42</v>
      </c>
      <c r="F43" s="184">
        <v>38</v>
      </c>
      <c r="G43" s="184">
        <v>391</v>
      </c>
      <c r="H43" s="184">
        <v>34</v>
      </c>
      <c r="I43" s="184">
        <v>87</v>
      </c>
      <c r="J43" s="184">
        <v>1091</v>
      </c>
      <c r="L43" s="182"/>
      <c r="M43" s="182"/>
    </row>
    <row r="44" spans="1:15">
      <c r="A44" s="183" t="s">
        <v>123</v>
      </c>
      <c r="B44" s="184">
        <v>681</v>
      </c>
      <c r="C44" s="184">
        <v>361</v>
      </c>
      <c r="D44" s="184">
        <v>320</v>
      </c>
      <c r="E44" s="184">
        <v>30</v>
      </c>
      <c r="F44" s="184">
        <v>23</v>
      </c>
      <c r="G44" s="184">
        <v>7</v>
      </c>
      <c r="H44" s="184">
        <v>80</v>
      </c>
      <c r="I44" s="184">
        <v>40</v>
      </c>
      <c r="J44" s="184">
        <v>140</v>
      </c>
      <c r="M44" s="182"/>
    </row>
    <row r="45" spans="1:15">
      <c r="A45" s="183" t="s">
        <v>61</v>
      </c>
      <c r="B45" s="184">
        <v>5667</v>
      </c>
      <c r="C45" s="184">
        <v>2473</v>
      </c>
      <c r="D45" s="184">
        <v>3194</v>
      </c>
      <c r="E45" s="184">
        <v>12</v>
      </c>
      <c r="F45" s="184">
        <v>4</v>
      </c>
      <c r="G45" s="184">
        <v>23</v>
      </c>
      <c r="H45" s="184">
        <v>10</v>
      </c>
      <c r="I45" s="184">
        <v>1418</v>
      </c>
      <c r="J45" s="184">
        <v>1727</v>
      </c>
      <c r="M45" s="182"/>
    </row>
    <row r="46" spans="1:15">
      <c r="A46" s="183" t="s">
        <v>62</v>
      </c>
      <c r="B46" s="184">
        <v>5048</v>
      </c>
      <c r="C46" s="184">
        <v>1035</v>
      </c>
      <c r="D46" s="184">
        <v>4013</v>
      </c>
      <c r="E46" s="184">
        <v>17</v>
      </c>
      <c r="F46" s="184">
        <v>0</v>
      </c>
      <c r="G46" s="184">
        <v>47</v>
      </c>
      <c r="H46" s="184">
        <v>3</v>
      </c>
      <c r="I46" s="184">
        <v>67</v>
      </c>
      <c r="J46" s="184">
        <v>3879</v>
      </c>
      <c r="M46" s="182"/>
    </row>
    <row r="47" spans="1:15">
      <c r="A47" s="185" t="s">
        <v>63</v>
      </c>
      <c r="B47" s="186">
        <f>B41+B42+B43+B45+B44+B46</f>
        <v>51628</v>
      </c>
      <c r="C47" s="186">
        <f t="shared" ref="C47:J47" si="2">C41+C42+C43+C45+C44+C46</f>
        <v>27750</v>
      </c>
      <c r="D47" s="186">
        <f t="shared" si="2"/>
        <v>23878</v>
      </c>
      <c r="E47" s="186">
        <f t="shared" si="2"/>
        <v>11972</v>
      </c>
      <c r="F47" s="186">
        <f t="shared" si="2"/>
        <v>1809</v>
      </c>
      <c r="G47" s="186">
        <f t="shared" si="2"/>
        <v>713</v>
      </c>
      <c r="H47" s="186">
        <f t="shared" si="2"/>
        <v>359</v>
      </c>
      <c r="I47" s="186">
        <f t="shared" si="2"/>
        <v>1908</v>
      </c>
      <c r="J47" s="186">
        <f t="shared" si="2"/>
        <v>7117</v>
      </c>
      <c r="L47" s="182"/>
      <c r="M47" s="182"/>
    </row>
    <row r="48" spans="1:15" ht="14.25" customHeight="1">
      <c r="A48" s="1615" t="s">
        <v>115</v>
      </c>
      <c r="B48" s="1618" t="s">
        <v>124</v>
      </c>
      <c r="C48" s="1619"/>
      <c r="D48" s="1620"/>
      <c r="E48" s="1612" t="s">
        <v>117</v>
      </c>
      <c r="F48" s="1612"/>
      <c r="G48" s="1612"/>
      <c r="H48" s="1612"/>
      <c r="I48" s="1612"/>
      <c r="J48" s="1612"/>
    </row>
    <row r="49" spans="1:10">
      <c r="A49" s="1616"/>
      <c r="B49" s="1621"/>
      <c r="C49" s="1622"/>
      <c r="D49" s="1623"/>
      <c r="E49" s="1612" t="s">
        <v>118</v>
      </c>
      <c r="F49" s="1612"/>
      <c r="G49" s="1612"/>
      <c r="H49" s="1612" t="s">
        <v>119</v>
      </c>
      <c r="I49" s="1612"/>
      <c r="J49" s="1612"/>
    </row>
    <row r="50" spans="1:10" ht="14.25" customHeight="1">
      <c r="A50" s="1616"/>
      <c r="B50" s="1613">
        <v>40543</v>
      </c>
      <c r="C50" s="1614" t="s">
        <v>120</v>
      </c>
      <c r="D50" s="1613" t="s">
        <v>121</v>
      </c>
      <c r="E50" s="1614" t="s">
        <v>58</v>
      </c>
      <c r="F50" s="1614" t="s">
        <v>59</v>
      </c>
      <c r="G50" s="1614" t="s">
        <v>60</v>
      </c>
      <c r="H50" s="1614" t="s">
        <v>122</v>
      </c>
      <c r="I50" s="1614" t="s">
        <v>61</v>
      </c>
      <c r="J50" s="1614" t="s">
        <v>62</v>
      </c>
    </row>
    <row r="51" spans="1:10">
      <c r="A51" s="1616"/>
      <c r="B51" s="1614"/>
      <c r="C51" s="1614"/>
      <c r="D51" s="1614"/>
      <c r="E51" s="1614"/>
      <c r="F51" s="1614"/>
      <c r="G51" s="1614"/>
      <c r="H51" s="1614"/>
      <c r="I51" s="1614"/>
      <c r="J51" s="1614"/>
    </row>
    <row r="52" spans="1:10">
      <c r="A52" s="1616"/>
      <c r="B52" s="1614"/>
      <c r="C52" s="1614"/>
      <c r="D52" s="1614"/>
      <c r="E52" s="1614"/>
      <c r="F52" s="1614"/>
      <c r="G52" s="1614"/>
      <c r="H52" s="1614"/>
      <c r="I52" s="1614"/>
      <c r="J52" s="1614"/>
    </row>
    <row r="53" spans="1:10">
      <c r="A53" s="1617"/>
      <c r="B53" s="1614"/>
      <c r="C53" s="1614"/>
      <c r="D53" s="1614"/>
      <c r="E53" s="1614"/>
      <c r="F53" s="1614"/>
      <c r="G53" s="1614"/>
      <c r="H53" s="1614"/>
      <c r="I53" s="1614"/>
      <c r="J53" s="1614"/>
    </row>
    <row r="54" spans="1:10">
      <c r="A54" s="183" t="s">
        <v>58</v>
      </c>
      <c r="B54" s="184">
        <v>111987629</v>
      </c>
      <c r="C54" s="184">
        <v>56174654</v>
      </c>
      <c r="D54" s="184">
        <v>55812975</v>
      </c>
      <c r="E54" s="184">
        <v>50333720</v>
      </c>
      <c r="F54" s="184">
        <v>2763801</v>
      </c>
      <c r="G54" s="184">
        <v>762666</v>
      </c>
      <c r="H54" s="184">
        <v>459064</v>
      </c>
      <c r="I54" s="184">
        <v>272407</v>
      </c>
      <c r="J54" s="184">
        <v>1221317</v>
      </c>
    </row>
    <row r="55" spans="1:10">
      <c r="A55" s="183" t="s">
        <v>59</v>
      </c>
      <c r="B55" s="184">
        <v>15740729</v>
      </c>
      <c r="C55" s="184">
        <v>7279955</v>
      </c>
      <c r="D55" s="184">
        <v>8460774</v>
      </c>
      <c r="E55" s="184">
        <v>912682</v>
      </c>
      <c r="F55" s="184">
        <v>5647561</v>
      </c>
      <c r="G55" s="184">
        <v>626026</v>
      </c>
      <c r="H55" s="184">
        <v>448169</v>
      </c>
      <c r="I55" s="184">
        <v>602194</v>
      </c>
      <c r="J55" s="184">
        <v>224142</v>
      </c>
    </row>
    <row r="56" spans="1:10">
      <c r="A56" s="183" t="s">
        <v>60</v>
      </c>
      <c r="B56" s="184">
        <v>3055704</v>
      </c>
      <c r="C56" s="184">
        <v>2033591</v>
      </c>
      <c r="D56" s="184">
        <v>1022113</v>
      </c>
      <c r="E56" s="184">
        <v>61722</v>
      </c>
      <c r="F56" s="184">
        <v>60158</v>
      </c>
      <c r="G56" s="184">
        <v>341230</v>
      </c>
      <c r="H56" s="184">
        <v>56890</v>
      </c>
      <c r="I56" s="184">
        <v>87535</v>
      </c>
      <c r="J56" s="184">
        <v>414578</v>
      </c>
    </row>
    <row r="57" spans="1:10">
      <c r="A57" s="183" t="s">
        <v>123</v>
      </c>
      <c r="B57" s="184">
        <v>2818464</v>
      </c>
      <c r="C57" s="184">
        <v>954637</v>
      </c>
      <c r="D57" s="184">
        <v>1863827</v>
      </c>
      <c r="E57" s="184">
        <v>36810</v>
      </c>
      <c r="F57" s="184">
        <v>414106</v>
      </c>
      <c r="G57" s="184">
        <v>4549</v>
      </c>
      <c r="H57" s="184">
        <v>95169</v>
      </c>
      <c r="I57" s="184">
        <v>122913</v>
      </c>
      <c r="J57" s="184">
        <v>1190280</v>
      </c>
    </row>
    <row r="58" spans="1:10">
      <c r="A58" s="183" t="s">
        <v>61</v>
      </c>
      <c r="B58" s="184">
        <v>1573277</v>
      </c>
      <c r="C58" s="184">
        <v>662778</v>
      </c>
      <c r="D58" s="184">
        <v>910499</v>
      </c>
      <c r="E58" s="184">
        <v>2805</v>
      </c>
      <c r="F58" s="184">
        <v>4955</v>
      </c>
      <c r="G58" s="184">
        <v>14734</v>
      </c>
      <c r="H58" s="184">
        <v>12014</v>
      </c>
      <c r="I58" s="184">
        <v>295945</v>
      </c>
      <c r="J58" s="184">
        <v>580046</v>
      </c>
    </row>
    <row r="59" spans="1:10">
      <c r="A59" s="183" t="s">
        <v>62</v>
      </c>
      <c r="B59" s="184">
        <v>7614935</v>
      </c>
      <c r="C59" s="184">
        <v>1880013</v>
      </c>
      <c r="D59" s="184">
        <v>5734922</v>
      </c>
      <c r="E59" s="184">
        <v>23547</v>
      </c>
      <c r="F59" s="184">
        <v>0</v>
      </c>
      <c r="G59" s="184">
        <v>439</v>
      </c>
      <c r="H59" s="184">
        <v>49195</v>
      </c>
      <c r="I59" s="184">
        <v>10407</v>
      </c>
      <c r="J59" s="184">
        <v>5651334</v>
      </c>
    </row>
    <row r="60" spans="1:10">
      <c r="A60" s="185" t="s">
        <v>63</v>
      </c>
      <c r="B60" s="186">
        <f>B54+B55+B56+B58+B57+B59</f>
        <v>142790738</v>
      </c>
      <c r="C60" s="186">
        <f t="shared" ref="C60:J60" si="3">C54+C55+C56+C58+C57+C59</f>
        <v>68985628</v>
      </c>
      <c r="D60" s="186">
        <f t="shared" si="3"/>
        <v>73805110</v>
      </c>
      <c r="E60" s="186">
        <f t="shared" si="3"/>
        <v>51371286</v>
      </c>
      <c r="F60" s="186">
        <f t="shared" si="3"/>
        <v>8890581</v>
      </c>
      <c r="G60" s="186">
        <f t="shared" si="3"/>
        <v>1749644</v>
      </c>
      <c r="H60" s="186">
        <f t="shared" si="3"/>
        <v>1120501</v>
      </c>
      <c r="I60" s="186">
        <f t="shared" si="3"/>
        <v>1391401</v>
      </c>
      <c r="J60" s="186">
        <f t="shared" si="3"/>
        <v>9281697</v>
      </c>
    </row>
    <row r="62" spans="1:10" ht="28.5" customHeight="1">
      <c r="A62" s="1624" t="s">
        <v>126</v>
      </c>
      <c r="B62" s="1624"/>
      <c r="C62" s="1624"/>
      <c r="D62" s="1624"/>
      <c r="E62" s="1624"/>
      <c r="F62" s="1624"/>
      <c r="G62" s="1624"/>
      <c r="H62" s="1624"/>
      <c r="I62" s="1624"/>
      <c r="J62" s="1624"/>
    </row>
  </sheetData>
  <mergeCells count="60">
    <mergeCell ref="A62:J62"/>
    <mergeCell ref="D50:D53"/>
    <mergeCell ref="E50:E53"/>
    <mergeCell ref="F50:F53"/>
    <mergeCell ref="G50:G53"/>
    <mergeCell ref="H50:H53"/>
    <mergeCell ref="I50:I53"/>
    <mergeCell ref="A48:A53"/>
    <mergeCell ref="B48:D49"/>
    <mergeCell ref="E48:J48"/>
    <mergeCell ref="E49:G49"/>
    <mergeCell ref="H49:J49"/>
    <mergeCell ref="B50:B53"/>
    <mergeCell ref="C50:C53"/>
    <mergeCell ref="J50:J53"/>
    <mergeCell ref="A33:J33"/>
    <mergeCell ref="A35:A40"/>
    <mergeCell ref="B35:D36"/>
    <mergeCell ref="E35:J35"/>
    <mergeCell ref="E36:G36"/>
    <mergeCell ref="H36:J36"/>
    <mergeCell ref="B37:B40"/>
    <mergeCell ref="C37:C40"/>
    <mergeCell ref="D37:D40"/>
    <mergeCell ref="E37:E40"/>
    <mergeCell ref="F37:F40"/>
    <mergeCell ref="G37:G40"/>
    <mergeCell ref="H37:H40"/>
    <mergeCell ref="I37:I40"/>
    <mergeCell ref="J37:J40"/>
    <mergeCell ref="A18:A23"/>
    <mergeCell ref="B18:D19"/>
    <mergeCell ref="E18:J18"/>
    <mergeCell ref="E19:G19"/>
    <mergeCell ref="H19:J19"/>
    <mergeCell ref="B20:B23"/>
    <mergeCell ref="C20:C23"/>
    <mergeCell ref="D20:D23"/>
    <mergeCell ref="E20:E23"/>
    <mergeCell ref="F20:F23"/>
    <mergeCell ref="G20:G23"/>
    <mergeCell ref="H20:H23"/>
    <mergeCell ref="I20:I23"/>
    <mergeCell ref="J20:J23"/>
    <mergeCell ref="I1:J1"/>
    <mergeCell ref="A3:J3"/>
    <mergeCell ref="A5:A10"/>
    <mergeCell ref="B5:D6"/>
    <mergeCell ref="E5:J5"/>
    <mergeCell ref="E6:G6"/>
    <mergeCell ref="H6:J6"/>
    <mergeCell ref="B7:B10"/>
    <mergeCell ref="C7:C10"/>
    <mergeCell ref="D7:D10"/>
    <mergeCell ref="E7:E10"/>
    <mergeCell ref="F7:F10"/>
    <mergeCell ref="G7:G10"/>
    <mergeCell ref="H7:H10"/>
    <mergeCell ref="I7:I10"/>
    <mergeCell ref="J7:J10"/>
  </mergeCells>
  <pageMargins left="0.44" right="0.15748031496062992" top="0.74803149606299213" bottom="0.74803149606299213" header="0.31496062992125984" footer="0.31496062992125984"/>
  <pageSetup paperSize="9" scale="7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J62"/>
  <sheetViews>
    <sheetView topLeftCell="A25" workbookViewId="0">
      <selection activeCell="B48" sqref="B48:D49"/>
    </sheetView>
  </sheetViews>
  <sheetFormatPr defaultColWidth="12.5703125" defaultRowHeight="14.25"/>
  <cols>
    <col min="1" max="6" width="12.5703125" style="179"/>
    <col min="7" max="7" width="17.5703125" style="179" customWidth="1"/>
    <col min="8" max="8" width="19.42578125" style="179" customWidth="1"/>
    <col min="9" max="16384" width="12.5703125" style="179"/>
  </cols>
  <sheetData>
    <row r="1" spans="1:10">
      <c r="I1" s="1602" t="s">
        <v>138</v>
      </c>
      <c r="J1" s="1602"/>
    </row>
    <row r="3" spans="1:10">
      <c r="A3" s="1564" t="s">
        <v>128</v>
      </c>
      <c r="B3" s="1564"/>
      <c r="C3" s="1564"/>
      <c r="D3" s="1564"/>
      <c r="E3" s="1564"/>
      <c r="F3" s="1564"/>
      <c r="G3" s="1564"/>
      <c r="H3" s="1564"/>
      <c r="I3" s="1564"/>
      <c r="J3" s="1564"/>
    </row>
    <row r="5" spans="1:10" ht="15" customHeight="1">
      <c r="A5" s="1603" t="s">
        <v>115</v>
      </c>
      <c r="B5" s="1606" t="s">
        <v>116</v>
      </c>
      <c r="C5" s="1607"/>
      <c r="D5" s="1608"/>
      <c r="E5" s="1612" t="s">
        <v>117</v>
      </c>
      <c r="F5" s="1612"/>
      <c r="G5" s="1612"/>
      <c r="H5" s="1612"/>
      <c r="I5" s="1612"/>
      <c r="J5" s="1612"/>
    </row>
    <row r="6" spans="1:10">
      <c r="A6" s="1604"/>
      <c r="B6" s="1609"/>
      <c r="C6" s="1610"/>
      <c r="D6" s="1611"/>
      <c r="E6" s="1612" t="s">
        <v>118</v>
      </c>
      <c r="F6" s="1612"/>
      <c r="G6" s="1612"/>
      <c r="H6" s="1612" t="s">
        <v>119</v>
      </c>
      <c r="I6" s="1612"/>
      <c r="J6" s="1612"/>
    </row>
    <row r="7" spans="1:10" ht="14.25" customHeight="1">
      <c r="A7" s="1604"/>
      <c r="B7" s="1613">
        <v>40543</v>
      </c>
      <c r="C7" s="1614" t="s">
        <v>120</v>
      </c>
      <c r="D7" s="1613" t="s">
        <v>121</v>
      </c>
      <c r="E7" s="1614" t="s">
        <v>58</v>
      </c>
      <c r="F7" s="1614" t="s">
        <v>59</v>
      </c>
      <c r="G7" s="1614" t="s">
        <v>129</v>
      </c>
      <c r="H7" s="1614" t="s">
        <v>122</v>
      </c>
      <c r="I7" s="1614" t="s">
        <v>61</v>
      </c>
      <c r="J7" s="1614" t="s">
        <v>62</v>
      </c>
    </row>
    <row r="8" spans="1:10">
      <c r="A8" s="1604"/>
      <c r="B8" s="1614"/>
      <c r="C8" s="1614"/>
      <c r="D8" s="1614"/>
      <c r="E8" s="1614"/>
      <c r="F8" s="1614"/>
      <c r="G8" s="1614"/>
      <c r="H8" s="1614"/>
      <c r="I8" s="1614"/>
      <c r="J8" s="1614"/>
    </row>
    <row r="9" spans="1:10">
      <c r="A9" s="1604"/>
      <c r="B9" s="1614"/>
      <c r="C9" s="1614"/>
      <c r="D9" s="1614"/>
      <c r="E9" s="1614"/>
      <c r="F9" s="1614"/>
      <c r="G9" s="1614"/>
      <c r="H9" s="1614"/>
      <c r="I9" s="1614"/>
      <c r="J9" s="1614"/>
    </row>
    <row r="10" spans="1:10">
      <c r="A10" s="1605"/>
      <c r="B10" s="1614"/>
      <c r="C10" s="1614"/>
      <c r="D10" s="1614"/>
      <c r="E10" s="1614"/>
      <c r="F10" s="1614"/>
      <c r="G10" s="1614"/>
      <c r="H10" s="1614"/>
      <c r="I10" s="1614"/>
      <c r="J10" s="1614"/>
    </row>
    <row r="11" spans="1:10">
      <c r="A11" s="183" t="s">
        <v>58</v>
      </c>
      <c r="B11" s="184">
        <v>620</v>
      </c>
      <c r="C11" s="184">
        <v>54</v>
      </c>
      <c r="D11" s="184">
        <v>566</v>
      </c>
      <c r="E11" s="184">
        <v>433</v>
      </c>
      <c r="F11" s="184">
        <v>0</v>
      </c>
      <c r="G11" s="184">
        <v>34</v>
      </c>
      <c r="H11" s="184">
        <v>32</v>
      </c>
      <c r="I11" s="184">
        <v>40</v>
      </c>
      <c r="J11" s="184">
        <v>27</v>
      </c>
    </row>
    <row r="12" spans="1:10">
      <c r="A12" s="183" t="s">
        <v>59</v>
      </c>
      <c r="B12" s="184">
        <v>124</v>
      </c>
      <c r="C12" s="184">
        <v>44</v>
      </c>
      <c r="D12" s="184">
        <v>80</v>
      </c>
      <c r="E12" s="184">
        <v>2</v>
      </c>
      <c r="F12" s="184">
        <v>59</v>
      </c>
      <c r="G12" s="184">
        <v>1</v>
      </c>
      <c r="H12" s="184">
        <v>1</v>
      </c>
      <c r="I12" s="184">
        <v>14</v>
      </c>
      <c r="J12" s="184">
        <v>3</v>
      </c>
    </row>
    <row r="13" spans="1:10">
      <c r="A13" s="183" t="s">
        <v>60</v>
      </c>
      <c r="B13" s="184">
        <v>200</v>
      </c>
      <c r="C13" s="184">
        <v>23</v>
      </c>
      <c r="D13" s="184">
        <v>177</v>
      </c>
      <c r="E13" s="184">
        <v>89</v>
      </c>
      <c r="F13" s="184">
        <v>35</v>
      </c>
      <c r="G13" s="184">
        <v>13</v>
      </c>
      <c r="H13" s="184">
        <v>11</v>
      </c>
      <c r="I13" s="184">
        <v>13</v>
      </c>
      <c r="J13" s="184">
        <v>16</v>
      </c>
    </row>
    <row r="14" spans="1:10">
      <c r="A14" s="183" t="s">
        <v>123</v>
      </c>
      <c r="B14" s="184">
        <v>84</v>
      </c>
      <c r="C14" s="184">
        <v>2</v>
      </c>
      <c r="D14" s="184">
        <v>82</v>
      </c>
      <c r="E14" s="184">
        <v>29</v>
      </c>
      <c r="F14" s="184">
        <v>0</v>
      </c>
      <c r="G14" s="184">
        <v>2</v>
      </c>
      <c r="H14" s="184">
        <v>20</v>
      </c>
      <c r="I14" s="184">
        <v>7</v>
      </c>
      <c r="J14" s="184">
        <v>24</v>
      </c>
    </row>
    <row r="15" spans="1:10">
      <c r="A15" s="183" t="s">
        <v>61</v>
      </c>
      <c r="B15" s="184">
        <v>371</v>
      </c>
      <c r="C15" s="184">
        <v>24</v>
      </c>
      <c r="D15" s="184">
        <v>347</v>
      </c>
      <c r="E15" s="184">
        <v>16</v>
      </c>
      <c r="F15" s="184">
        <v>0</v>
      </c>
      <c r="G15" s="184">
        <v>2</v>
      </c>
      <c r="H15" s="184">
        <v>11</v>
      </c>
      <c r="I15" s="184">
        <v>35</v>
      </c>
      <c r="J15" s="184">
        <v>283</v>
      </c>
    </row>
    <row r="16" spans="1:10">
      <c r="A16" s="183" t="s">
        <v>62</v>
      </c>
      <c r="B16" s="184">
        <v>35</v>
      </c>
      <c r="C16" s="184">
        <v>1</v>
      </c>
      <c r="D16" s="184">
        <v>34</v>
      </c>
      <c r="E16" s="184">
        <v>0</v>
      </c>
      <c r="F16" s="184">
        <v>0</v>
      </c>
      <c r="G16" s="184">
        <v>0</v>
      </c>
      <c r="H16" s="184">
        <v>0</v>
      </c>
      <c r="I16" s="184">
        <v>1</v>
      </c>
      <c r="J16" s="184">
        <v>33</v>
      </c>
    </row>
    <row r="17" spans="1:10">
      <c r="A17" s="185" t="s">
        <v>63</v>
      </c>
      <c r="B17" s="186">
        <f>B11+B12+B13+B15+B14+B16</f>
        <v>1434</v>
      </c>
      <c r="C17" s="186">
        <f t="shared" ref="C17:J17" si="0">C11+C12+C13+C15+C14+C16</f>
        <v>148</v>
      </c>
      <c r="D17" s="186">
        <f t="shared" si="0"/>
        <v>1286</v>
      </c>
      <c r="E17" s="186">
        <f t="shared" si="0"/>
        <v>569</v>
      </c>
      <c r="F17" s="186">
        <f t="shared" si="0"/>
        <v>94</v>
      </c>
      <c r="G17" s="186">
        <f t="shared" si="0"/>
        <v>52</v>
      </c>
      <c r="H17" s="186">
        <f t="shared" si="0"/>
        <v>75</v>
      </c>
      <c r="I17" s="186">
        <f t="shared" si="0"/>
        <v>110</v>
      </c>
      <c r="J17" s="186">
        <f t="shared" si="0"/>
        <v>386</v>
      </c>
    </row>
    <row r="18" spans="1:10" ht="15" customHeight="1">
      <c r="A18" s="1615" t="s">
        <v>115</v>
      </c>
      <c r="B18" s="1618" t="s">
        <v>1026</v>
      </c>
      <c r="C18" s="1619"/>
      <c r="D18" s="1620"/>
      <c r="E18" s="1612" t="s">
        <v>117</v>
      </c>
      <c r="F18" s="1612"/>
      <c r="G18" s="1612"/>
      <c r="H18" s="1612"/>
      <c r="I18" s="1612"/>
      <c r="J18" s="1612"/>
    </row>
    <row r="19" spans="1:10">
      <c r="A19" s="1616"/>
      <c r="B19" s="1621"/>
      <c r="C19" s="1622"/>
      <c r="D19" s="1623"/>
      <c r="E19" s="1612" t="s">
        <v>118</v>
      </c>
      <c r="F19" s="1612"/>
      <c r="G19" s="1612"/>
      <c r="H19" s="1612" t="s">
        <v>119</v>
      </c>
      <c r="I19" s="1612"/>
      <c r="J19" s="1612"/>
    </row>
    <row r="20" spans="1:10" ht="14.25" customHeight="1">
      <c r="A20" s="1616"/>
      <c r="B20" s="1613">
        <v>40543</v>
      </c>
      <c r="C20" s="1614" t="s">
        <v>120</v>
      </c>
      <c r="D20" s="1613" t="s">
        <v>121</v>
      </c>
      <c r="E20" s="1614" t="s">
        <v>58</v>
      </c>
      <c r="F20" s="1614" t="s">
        <v>59</v>
      </c>
      <c r="G20" s="1614" t="s">
        <v>129</v>
      </c>
      <c r="H20" s="1614" t="s">
        <v>122</v>
      </c>
      <c r="I20" s="1614" t="s">
        <v>61</v>
      </c>
      <c r="J20" s="1614" t="s">
        <v>62</v>
      </c>
    </row>
    <row r="21" spans="1:10">
      <c r="A21" s="1616"/>
      <c r="B21" s="1614"/>
      <c r="C21" s="1614"/>
      <c r="D21" s="1614"/>
      <c r="E21" s="1614"/>
      <c r="F21" s="1614"/>
      <c r="G21" s="1614"/>
      <c r="H21" s="1614"/>
      <c r="I21" s="1614"/>
      <c r="J21" s="1614"/>
    </row>
    <row r="22" spans="1:10">
      <c r="A22" s="1616"/>
      <c r="B22" s="1614"/>
      <c r="C22" s="1614"/>
      <c r="D22" s="1614"/>
      <c r="E22" s="1614"/>
      <c r="F22" s="1614"/>
      <c r="G22" s="1614"/>
      <c r="H22" s="1614"/>
      <c r="I22" s="1614"/>
      <c r="J22" s="1614"/>
    </row>
    <row r="23" spans="1:10">
      <c r="A23" s="1617"/>
      <c r="B23" s="1614"/>
      <c r="C23" s="1614"/>
      <c r="D23" s="1614"/>
      <c r="E23" s="1614"/>
      <c r="F23" s="1614"/>
      <c r="G23" s="1614"/>
      <c r="H23" s="1614"/>
      <c r="I23" s="1614"/>
      <c r="J23" s="1614"/>
    </row>
    <row r="24" spans="1:10">
      <c r="A24" s="183" t="s">
        <v>58</v>
      </c>
      <c r="B24" s="184">
        <v>81709</v>
      </c>
      <c r="C24" s="184">
        <v>14875</v>
      </c>
      <c r="D24" s="184">
        <v>66834</v>
      </c>
      <c r="E24" s="184">
        <v>48489</v>
      </c>
      <c r="F24" s="184">
        <v>0</v>
      </c>
      <c r="G24" s="184">
        <v>5835</v>
      </c>
      <c r="H24" s="184">
        <v>4377</v>
      </c>
      <c r="I24" s="184">
        <v>4554</v>
      </c>
      <c r="J24" s="184">
        <v>3579</v>
      </c>
    </row>
    <row r="25" spans="1:10">
      <c r="A25" s="183" t="s">
        <v>59</v>
      </c>
      <c r="B25" s="184">
        <v>26010</v>
      </c>
      <c r="C25" s="184">
        <v>16237</v>
      </c>
      <c r="D25" s="184">
        <v>9773</v>
      </c>
      <c r="E25" s="184">
        <v>153</v>
      </c>
      <c r="F25" s="184">
        <v>7179</v>
      </c>
      <c r="G25" s="184">
        <v>8</v>
      </c>
      <c r="H25" s="184">
        <v>191</v>
      </c>
      <c r="I25" s="184">
        <v>880</v>
      </c>
      <c r="J25" s="184">
        <v>1362</v>
      </c>
    </row>
    <row r="26" spans="1:10">
      <c r="A26" s="183" t="s">
        <v>60</v>
      </c>
      <c r="B26" s="184">
        <v>36628</v>
      </c>
      <c r="C26" s="184">
        <v>10962</v>
      </c>
      <c r="D26" s="184">
        <v>25666</v>
      </c>
      <c r="E26" s="184">
        <v>10744</v>
      </c>
      <c r="F26" s="184">
        <v>8413</v>
      </c>
      <c r="G26" s="184">
        <v>1588</v>
      </c>
      <c r="H26" s="184">
        <v>931</v>
      </c>
      <c r="I26" s="184">
        <v>1726</v>
      </c>
      <c r="J26" s="184">
        <v>2264</v>
      </c>
    </row>
    <row r="27" spans="1:10">
      <c r="A27" s="183" t="s">
        <v>123</v>
      </c>
      <c r="B27" s="184">
        <v>11282</v>
      </c>
      <c r="C27" s="184">
        <v>1205</v>
      </c>
      <c r="D27" s="184">
        <v>10077</v>
      </c>
      <c r="E27" s="184">
        <v>3272</v>
      </c>
      <c r="F27" s="184">
        <v>0</v>
      </c>
      <c r="G27" s="184">
        <v>183</v>
      </c>
      <c r="H27" s="184">
        <v>2691</v>
      </c>
      <c r="I27" s="184">
        <v>773</v>
      </c>
      <c r="J27" s="184">
        <v>3158</v>
      </c>
    </row>
    <row r="28" spans="1:10">
      <c r="A28" s="183" t="s">
        <v>61</v>
      </c>
      <c r="B28" s="184">
        <v>50701</v>
      </c>
      <c r="C28" s="184">
        <v>5257</v>
      </c>
      <c r="D28" s="184">
        <v>45444</v>
      </c>
      <c r="E28" s="184">
        <v>1869</v>
      </c>
      <c r="F28" s="184">
        <v>0</v>
      </c>
      <c r="G28" s="184">
        <v>343</v>
      </c>
      <c r="H28" s="184">
        <v>1227</v>
      </c>
      <c r="I28" s="184">
        <v>3878</v>
      </c>
      <c r="J28" s="184">
        <v>38127</v>
      </c>
    </row>
    <row r="29" spans="1:10">
      <c r="A29" s="183" t="s">
        <v>62</v>
      </c>
      <c r="B29" s="184">
        <v>5175</v>
      </c>
      <c r="C29" s="184">
        <v>137</v>
      </c>
      <c r="D29" s="184">
        <v>5038</v>
      </c>
      <c r="E29" s="184">
        <v>0</v>
      </c>
      <c r="F29" s="184">
        <v>0</v>
      </c>
      <c r="G29" s="184">
        <v>0</v>
      </c>
      <c r="H29" s="184">
        <v>0</v>
      </c>
      <c r="I29" s="184">
        <v>424</v>
      </c>
      <c r="J29" s="184">
        <v>4614</v>
      </c>
    </row>
    <row r="30" spans="1:10">
      <c r="A30" s="185" t="s">
        <v>63</v>
      </c>
      <c r="B30" s="186">
        <f>B24+B25+B26+B28+B27+B29</f>
        <v>211505</v>
      </c>
      <c r="C30" s="186">
        <f t="shared" ref="C30:J30" si="1">C24+C25+C26+C28+C27+C29</f>
        <v>48673</v>
      </c>
      <c r="D30" s="186">
        <f t="shared" si="1"/>
        <v>162832</v>
      </c>
      <c r="E30" s="186">
        <f t="shared" si="1"/>
        <v>64527</v>
      </c>
      <c r="F30" s="186">
        <f t="shared" si="1"/>
        <v>15592</v>
      </c>
      <c r="G30" s="186">
        <f t="shared" si="1"/>
        <v>7957</v>
      </c>
      <c r="H30" s="186">
        <f t="shared" si="1"/>
        <v>9417</v>
      </c>
      <c r="I30" s="186">
        <f t="shared" si="1"/>
        <v>12235</v>
      </c>
      <c r="J30" s="186">
        <f t="shared" si="1"/>
        <v>53104</v>
      </c>
    </row>
    <row r="33" spans="1:10">
      <c r="A33" s="1564" t="s">
        <v>130</v>
      </c>
      <c r="B33" s="1564"/>
      <c r="C33" s="1564"/>
      <c r="D33" s="1564"/>
      <c r="E33" s="1564"/>
      <c r="F33" s="1564"/>
      <c r="G33" s="1564"/>
      <c r="H33" s="1564"/>
      <c r="I33" s="1564"/>
      <c r="J33" s="1564"/>
    </row>
    <row r="35" spans="1:10" ht="14.25" customHeight="1">
      <c r="A35" s="1603" t="s">
        <v>115</v>
      </c>
      <c r="B35" s="1606" t="s">
        <v>116</v>
      </c>
      <c r="C35" s="1607"/>
      <c r="D35" s="1608"/>
      <c r="E35" s="1612" t="s">
        <v>117</v>
      </c>
      <c r="F35" s="1612"/>
      <c r="G35" s="1612"/>
      <c r="H35" s="1612"/>
      <c r="I35" s="1612"/>
      <c r="J35" s="1612"/>
    </row>
    <row r="36" spans="1:10">
      <c r="A36" s="1604"/>
      <c r="B36" s="1609"/>
      <c r="C36" s="1610"/>
      <c r="D36" s="1611"/>
      <c r="E36" s="1612" t="s">
        <v>118</v>
      </c>
      <c r="F36" s="1612"/>
      <c r="G36" s="1612"/>
      <c r="H36" s="1612" t="s">
        <v>119</v>
      </c>
      <c r="I36" s="1612"/>
      <c r="J36" s="1612"/>
    </row>
    <row r="37" spans="1:10" ht="14.25" customHeight="1">
      <c r="A37" s="1604"/>
      <c r="B37" s="1613">
        <v>40543</v>
      </c>
      <c r="C37" s="1614" t="s">
        <v>120</v>
      </c>
      <c r="D37" s="1613" t="s">
        <v>121</v>
      </c>
      <c r="E37" s="1614" t="s">
        <v>58</v>
      </c>
      <c r="F37" s="1614" t="s">
        <v>59</v>
      </c>
      <c r="G37" s="1614" t="s">
        <v>129</v>
      </c>
      <c r="H37" s="1614" t="s">
        <v>122</v>
      </c>
      <c r="I37" s="1614" t="s">
        <v>61</v>
      </c>
      <c r="J37" s="1614" t="s">
        <v>62</v>
      </c>
    </row>
    <row r="38" spans="1:10">
      <c r="A38" s="1604"/>
      <c r="B38" s="1614"/>
      <c r="C38" s="1614"/>
      <c r="D38" s="1614"/>
      <c r="E38" s="1614"/>
      <c r="F38" s="1614"/>
      <c r="G38" s="1614"/>
      <c r="H38" s="1614"/>
      <c r="I38" s="1614"/>
      <c r="J38" s="1614"/>
    </row>
    <row r="39" spans="1:10">
      <c r="A39" s="1604"/>
      <c r="B39" s="1614"/>
      <c r="C39" s="1614"/>
      <c r="D39" s="1614"/>
      <c r="E39" s="1614"/>
      <c r="F39" s="1614"/>
      <c r="G39" s="1614"/>
      <c r="H39" s="1614"/>
      <c r="I39" s="1614"/>
      <c r="J39" s="1614"/>
    </row>
    <row r="40" spans="1:10">
      <c r="A40" s="1605"/>
      <c r="B40" s="1614"/>
      <c r="C40" s="1614"/>
      <c r="D40" s="1614"/>
      <c r="E40" s="1614"/>
      <c r="F40" s="1614"/>
      <c r="G40" s="1614"/>
      <c r="H40" s="1614"/>
      <c r="I40" s="1614"/>
      <c r="J40" s="1614"/>
    </row>
    <row r="41" spans="1:10">
      <c r="A41" s="183" t="s">
        <v>58</v>
      </c>
      <c r="B41" s="184">
        <v>9</v>
      </c>
      <c r="C41" s="184">
        <v>3</v>
      </c>
      <c r="D41" s="184">
        <v>6</v>
      </c>
      <c r="E41" s="184">
        <v>1</v>
      </c>
      <c r="F41" s="184">
        <v>4</v>
      </c>
      <c r="G41" s="184">
        <v>0</v>
      </c>
      <c r="H41" s="184">
        <v>1</v>
      </c>
      <c r="I41" s="184">
        <v>0</v>
      </c>
      <c r="J41" s="184">
        <v>0</v>
      </c>
    </row>
    <row r="42" spans="1:10">
      <c r="A42" s="183" t="s">
        <v>59</v>
      </c>
      <c r="B42" s="184">
        <v>73</v>
      </c>
      <c r="C42" s="184">
        <v>34</v>
      </c>
      <c r="D42" s="184">
        <v>39</v>
      </c>
      <c r="E42" s="184">
        <v>4</v>
      </c>
      <c r="F42" s="184">
        <v>20</v>
      </c>
      <c r="G42" s="184">
        <v>6</v>
      </c>
      <c r="H42" s="184">
        <v>0</v>
      </c>
      <c r="I42" s="184">
        <v>4</v>
      </c>
      <c r="J42" s="184">
        <v>5</v>
      </c>
    </row>
    <row r="43" spans="1:10">
      <c r="A43" s="183" t="s">
        <v>60</v>
      </c>
      <c r="B43" s="184">
        <v>72</v>
      </c>
      <c r="C43" s="184">
        <v>38</v>
      </c>
      <c r="D43" s="184">
        <v>34</v>
      </c>
      <c r="E43" s="184">
        <v>1</v>
      </c>
      <c r="F43" s="184">
        <v>24</v>
      </c>
      <c r="G43" s="184">
        <v>5</v>
      </c>
      <c r="H43" s="184">
        <v>0</v>
      </c>
      <c r="I43" s="184">
        <v>2</v>
      </c>
      <c r="J43" s="184">
        <v>2</v>
      </c>
    </row>
    <row r="44" spans="1:10">
      <c r="A44" s="183" t="s">
        <v>123</v>
      </c>
      <c r="B44" s="184">
        <v>15</v>
      </c>
      <c r="C44" s="184">
        <v>4</v>
      </c>
      <c r="D44" s="184">
        <v>11</v>
      </c>
      <c r="E44" s="184">
        <v>0</v>
      </c>
      <c r="F44" s="184">
        <v>0</v>
      </c>
      <c r="G44" s="184">
        <v>0</v>
      </c>
      <c r="H44" s="184">
        <v>7</v>
      </c>
      <c r="I44" s="184">
        <v>0</v>
      </c>
      <c r="J44" s="184">
        <v>4</v>
      </c>
    </row>
    <row r="45" spans="1:10">
      <c r="A45" s="183" t="s">
        <v>61</v>
      </c>
      <c r="B45" s="184">
        <v>20</v>
      </c>
      <c r="C45" s="184">
        <v>7</v>
      </c>
      <c r="D45" s="184">
        <v>13</v>
      </c>
      <c r="E45" s="184">
        <v>0</v>
      </c>
      <c r="F45" s="184">
        <v>0</v>
      </c>
      <c r="G45" s="184">
        <v>0</v>
      </c>
      <c r="H45" s="184">
        <v>0</v>
      </c>
      <c r="I45" s="184">
        <v>6</v>
      </c>
      <c r="J45" s="184">
        <v>7</v>
      </c>
    </row>
    <row r="46" spans="1:10">
      <c r="A46" s="183" t="s">
        <v>62</v>
      </c>
      <c r="B46" s="184">
        <v>63</v>
      </c>
      <c r="C46" s="184">
        <v>22</v>
      </c>
      <c r="D46" s="184">
        <v>41</v>
      </c>
      <c r="E46" s="184">
        <v>0</v>
      </c>
      <c r="F46" s="184">
        <v>0</v>
      </c>
      <c r="G46" s="184">
        <v>0</v>
      </c>
      <c r="H46" s="184">
        <v>0</v>
      </c>
      <c r="I46" s="184">
        <v>0</v>
      </c>
      <c r="J46" s="184">
        <v>41</v>
      </c>
    </row>
    <row r="47" spans="1:10">
      <c r="A47" s="185" t="s">
        <v>63</v>
      </c>
      <c r="B47" s="186">
        <f>B41+B42+B43+B45+B44+B46</f>
        <v>252</v>
      </c>
      <c r="C47" s="186">
        <f t="shared" ref="C47:J47" si="2">C41+C42+C43+C45+C44+C46</f>
        <v>108</v>
      </c>
      <c r="D47" s="186">
        <f t="shared" si="2"/>
        <v>144</v>
      </c>
      <c r="E47" s="186">
        <f t="shared" si="2"/>
        <v>6</v>
      </c>
      <c r="F47" s="186">
        <f t="shared" si="2"/>
        <v>48</v>
      </c>
      <c r="G47" s="186">
        <f t="shared" si="2"/>
        <v>11</v>
      </c>
      <c r="H47" s="186">
        <f t="shared" si="2"/>
        <v>8</v>
      </c>
      <c r="I47" s="186">
        <f t="shared" si="2"/>
        <v>12</v>
      </c>
      <c r="J47" s="186">
        <f t="shared" si="2"/>
        <v>59</v>
      </c>
    </row>
    <row r="48" spans="1:10" ht="14.25" customHeight="1">
      <c r="A48" s="1615" t="s">
        <v>115</v>
      </c>
      <c r="B48" s="1618" t="s">
        <v>1026</v>
      </c>
      <c r="C48" s="1619"/>
      <c r="D48" s="1620"/>
      <c r="E48" s="1612" t="s">
        <v>117</v>
      </c>
      <c r="F48" s="1612"/>
      <c r="G48" s="1612"/>
      <c r="H48" s="1612"/>
      <c r="I48" s="1612"/>
      <c r="J48" s="1612"/>
    </row>
    <row r="49" spans="1:10">
      <c r="A49" s="1616"/>
      <c r="B49" s="1621"/>
      <c r="C49" s="1622"/>
      <c r="D49" s="1623"/>
      <c r="E49" s="1612" t="s">
        <v>118</v>
      </c>
      <c r="F49" s="1612"/>
      <c r="G49" s="1612"/>
      <c r="H49" s="1612" t="s">
        <v>119</v>
      </c>
      <c r="I49" s="1612"/>
      <c r="J49" s="1612"/>
    </row>
    <row r="50" spans="1:10" ht="14.25" customHeight="1">
      <c r="A50" s="1616"/>
      <c r="B50" s="1613">
        <v>40543</v>
      </c>
      <c r="C50" s="1614" t="s">
        <v>120</v>
      </c>
      <c r="D50" s="1613" t="s">
        <v>121</v>
      </c>
      <c r="E50" s="1614" t="s">
        <v>58</v>
      </c>
      <c r="F50" s="1614" t="s">
        <v>59</v>
      </c>
      <c r="G50" s="1614" t="s">
        <v>129</v>
      </c>
      <c r="H50" s="1614" t="s">
        <v>122</v>
      </c>
      <c r="I50" s="1614" t="s">
        <v>61</v>
      </c>
      <c r="J50" s="1614" t="s">
        <v>62</v>
      </c>
    </row>
    <row r="51" spans="1:10">
      <c r="A51" s="1616"/>
      <c r="B51" s="1614"/>
      <c r="C51" s="1614"/>
      <c r="D51" s="1614"/>
      <c r="E51" s="1614"/>
      <c r="F51" s="1614"/>
      <c r="G51" s="1614"/>
      <c r="H51" s="1614"/>
      <c r="I51" s="1614"/>
      <c r="J51" s="1614"/>
    </row>
    <row r="52" spans="1:10">
      <c r="A52" s="1616"/>
      <c r="B52" s="1614"/>
      <c r="C52" s="1614"/>
      <c r="D52" s="1614"/>
      <c r="E52" s="1614"/>
      <c r="F52" s="1614"/>
      <c r="G52" s="1614"/>
      <c r="H52" s="1614"/>
      <c r="I52" s="1614"/>
      <c r="J52" s="1614"/>
    </row>
    <row r="53" spans="1:10">
      <c r="A53" s="1617"/>
      <c r="B53" s="1614"/>
      <c r="C53" s="1614"/>
      <c r="D53" s="1614"/>
      <c r="E53" s="1614"/>
      <c r="F53" s="1614"/>
      <c r="G53" s="1614"/>
      <c r="H53" s="1614"/>
      <c r="I53" s="1614"/>
      <c r="J53" s="1614"/>
    </row>
    <row r="54" spans="1:10">
      <c r="A54" s="183" t="s">
        <v>58</v>
      </c>
      <c r="B54" s="184">
        <v>335248</v>
      </c>
      <c r="C54" s="184">
        <v>85607</v>
      </c>
      <c r="D54" s="184">
        <v>249641</v>
      </c>
      <c r="E54" s="184">
        <v>92075</v>
      </c>
      <c r="F54" s="184">
        <v>101841</v>
      </c>
      <c r="G54" s="184">
        <v>0</v>
      </c>
      <c r="H54" s="184">
        <v>55725</v>
      </c>
      <c r="I54" s="184">
        <v>0</v>
      </c>
      <c r="J54" s="184">
        <v>0</v>
      </c>
    </row>
    <row r="55" spans="1:10">
      <c r="A55" s="183" t="s">
        <v>59</v>
      </c>
      <c r="B55" s="184">
        <v>404104</v>
      </c>
      <c r="C55" s="184">
        <v>178898</v>
      </c>
      <c r="D55" s="184">
        <v>225206</v>
      </c>
      <c r="E55" s="184">
        <v>76576</v>
      </c>
      <c r="F55" s="184">
        <v>30880</v>
      </c>
      <c r="G55" s="184">
        <v>94576</v>
      </c>
      <c r="H55" s="184">
        <v>0</v>
      </c>
      <c r="I55" s="184">
        <v>3443</v>
      </c>
      <c r="J55" s="184">
        <v>19731</v>
      </c>
    </row>
    <row r="56" spans="1:10">
      <c r="A56" s="183" t="s">
        <v>60</v>
      </c>
      <c r="B56" s="184">
        <v>657688</v>
      </c>
      <c r="C56" s="184">
        <v>485821</v>
      </c>
      <c r="D56" s="184">
        <v>171867</v>
      </c>
      <c r="E56" s="184">
        <v>1776</v>
      </c>
      <c r="F56" s="184">
        <v>29424</v>
      </c>
      <c r="G56" s="184">
        <v>102365</v>
      </c>
      <c r="H56" s="184">
        <v>0</v>
      </c>
      <c r="I56" s="184">
        <v>966</v>
      </c>
      <c r="J56" s="184">
        <v>37336</v>
      </c>
    </row>
    <row r="57" spans="1:10">
      <c r="A57" s="183" t="s">
        <v>123</v>
      </c>
      <c r="B57" s="184">
        <v>338655</v>
      </c>
      <c r="C57" s="184">
        <v>130980</v>
      </c>
      <c r="D57" s="184">
        <v>207675</v>
      </c>
      <c r="E57" s="184">
        <v>0</v>
      </c>
      <c r="F57" s="184">
        <v>0</v>
      </c>
      <c r="G57" s="184">
        <v>0</v>
      </c>
      <c r="H57" s="184">
        <v>73710</v>
      </c>
      <c r="I57" s="184">
        <v>0</v>
      </c>
      <c r="J57" s="184">
        <v>133965</v>
      </c>
    </row>
    <row r="58" spans="1:10">
      <c r="A58" s="183" t="s">
        <v>61</v>
      </c>
      <c r="B58" s="184">
        <v>71224</v>
      </c>
      <c r="C58" s="184">
        <v>3077</v>
      </c>
      <c r="D58" s="184">
        <v>68147</v>
      </c>
      <c r="E58" s="184">
        <v>0</v>
      </c>
      <c r="F58" s="184">
        <v>0</v>
      </c>
      <c r="G58" s="184">
        <v>0</v>
      </c>
      <c r="H58" s="184">
        <v>0</v>
      </c>
      <c r="I58" s="184">
        <v>4566</v>
      </c>
      <c r="J58" s="184">
        <v>63581</v>
      </c>
    </row>
    <row r="59" spans="1:10">
      <c r="A59" s="183" t="s">
        <v>62</v>
      </c>
      <c r="B59" s="184">
        <v>1411736</v>
      </c>
      <c r="C59" s="184">
        <v>529030</v>
      </c>
      <c r="D59" s="184">
        <v>882706</v>
      </c>
      <c r="E59" s="184">
        <v>0</v>
      </c>
      <c r="F59" s="184">
        <v>0</v>
      </c>
      <c r="G59" s="184">
        <v>0</v>
      </c>
      <c r="H59" s="184">
        <v>0</v>
      </c>
      <c r="I59" s="184">
        <v>0</v>
      </c>
      <c r="J59" s="184">
        <v>882706</v>
      </c>
    </row>
    <row r="60" spans="1:10">
      <c r="A60" s="185" t="s">
        <v>63</v>
      </c>
      <c r="B60" s="186">
        <f>B54+B55+B56+B58+B57+B59</f>
        <v>3218655</v>
      </c>
      <c r="C60" s="186">
        <f t="shared" ref="C60:J60" si="3">C54+C55+C56+C58+C57+C59</f>
        <v>1413413</v>
      </c>
      <c r="D60" s="186">
        <f t="shared" si="3"/>
        <v>1805242</v>
      </c>
      <c r="E60" s="186">
        <f t="shared" si="3"/>
        <v>170427</v>
      </c>
      <c r="F60" s="186">
        <f t="shared" si="3"/>
        <v>162145</v>
      </c>
      <c r="G60" s="186">
        <f t="shared" si="3"/>
        <v>196941</v>
      </c>
      <c r="H60" s="186">
        <f t="shared" si="3"/>
        <v>129435</v>
      </c>
      <c r="I60" s="186">
        <f t="shared" si="3"/>
        <v>8975</v>
      </c>
      <c r="J60" s="186">
        <f t="shared" si="3"/>
        <v>1137319</v>
      </c>
    </row>
    <row r="62" spans="1:10" ht="30" customHeight="1">
      <c r="A62" s="1625" t="s">
        <v>131</v>
      </c>
      <c r="B62" s="1625"/>
      <c r="C62" s="1625"/>
      <c r="D62" s="1625"/>
      <c r="E62" s="1625"/>
      <c r="F62" s="1625"/>
      <c r="G62" s="1625"/>
      <c r="H62" s="1625"/>
      <c r="I62" s="1625"/>
      <c r="J62" s="1625"/>
    </row>
  </sheetData>
  <mergeCells count="60">
    <mergeCell ref="A62:J62"/>
    <mergeCell ref="D50:D53"/>
    <mergeCell ref="E50:E53"/>
    <mergeCell ref="F50:F53"/>
    <mergeCell ref="G50:G53"/>
    <mergeCell ref="H50:H53"/>
    <mergeCell ref="I50:I53"/>
    <mergeCell ref="A48:A53"/>
    <mergeCell ref="B48:D49"/>
    <mergeCell ref="E48:J48"/>
    <mergeCell ref="E49:G49"/>
    <mergeCell ref="H49:J49"/>
    <mergeCell ref="B50:B53"/>
    <mergeCell ref="C50:C53"/>
    <mergeCell ref="J50:J53"/>
    <mergeCell ref="A33:J33"/>
    <mergeCell ref="A35:A40"/>
    <mergeCell ref="B35:D36"/>
    <mergeCell ref="E35:J35"/>
    <mergeCell ref="E36:G36"/>
    <mergeCell ref="H36:J36"/>
    <mergeCell ref="B37:B40"/>
    <mergeCell ref="C37:C40"/>
    <mergeCell ref="D37:D40"/>
    <mergeCell ref="E37:E40"/>
    <mergeCell ref="F37:F40"/>
    <mergeCell ref="G37:G40"/>
    <mergeCell ref="H37:H40"/>
    <mergeCell ref="I37:I40"/>
    <mergeCell ref="J37:J40"/>
    <mergeCell ref="A18:A23"/>
    <mergeCell ref="B18:D19"/>
    <mergeCell ref="E18:J18"/>
    <mergeCell ref="E19:G19"/>
    <mergeCell ref="H19:J19"/>
    <mergeCell ref="B20:B23"/>
    <mergeCell ref="C20:C23"/>
    <mergeCell ref="D20:D23"/>
    <mergeCell ref="E20:E23"/>
    <mergeCell ref="F20:F23"/>
    <mergeCell ref="G20:G23"/>
    <mergeCell ref="H20:H23"/>
    <mergeCell ref="I20:I23"/>
    <mergeCell ref="J20:J23"/>
    <mergeCell ref="I1:J1"/>
    <mergeCell ref="A3:J3"/>
    <mergeCell ref="A5:A10"/>
    <mergeCell ref="B5:D6"/>
    <mergeCell ref="E5:J5"/>
    <mergeCell ref="E6:G6"/>
    <mergeCell ref="H6:J6"/>
    <mergeCell ref="B7:B10"/>
    <mergeCell ref="C7:C10"/>
    <mergeCell ref="D7:D10"/>
    <mergeCell ref="E7:E10"/>
    <mergeCell ref="F7:F10"/>
    <mergeCell ref="G7:G10"/>
    <mergeCell ref="H7:H10"/>
    <mergeCell ref="I7:I10"/>
    <mergeCell ref="J7:J10"/>
  </mergeCells>
  <pageMargins left="0.4" right="0.15748031496062992" top="0.41" bottom="0.17" header="0.31496062992125984" footer="0.17"/>
  <pageSetup paperSize="9" scale="71"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J62"/>
  <sheetViews>
    <sheetView topLeftCell="A46" workbookViewId="0">
      <selection sqref="A1:J65536"/>
    </sheetView>
  </sheetViews>
  <sheetFormatPr defaultColWidth="12.5703125" defaultRowHeight="14.25"/>
  <cols>
    <col min="1" max="6" width="12.5703125" style="179"/>
    <col min="7" max="7" width="17.5703125" style="179" customWidth="1"/>
    <col min="8" max="8" width="19.42578125" style="179" customWidth="1"/>
    <col min="9" max="16384" width="12.5703125" style="179"/>
  </cols>
  <sheetData>
    <row r="1" spans="1:10">
      <c r="I1" s="1602" t="s">
        <v>153</v>
      </c>
      <c r="J1" s="1602"/>
    </row>
    <row r="3" spans="1:10">
      <c r="A3" s="1564" t="s">
        <v>133</v>
      </c>
      <c r="B3" s="1564"/>
      <c r="C3" s="1564"/>
      <c r="D3" s="1564"/>
      <c r="E3" s="1564"/>
      <c r="F3" s="1564"/>
      <c r="G3" s="1564"/>
      <c r="H3" s="1564"/>
      <c r="I3" s="1564"/>
      <c r="J3" s="1564"/>
    </row>
    <row r="5" spans="1:10" ht="15" customHeight="1">
      <c r="A5" s="1603" t="s">
        <v>115</v>
      </c>
      <c r="B5" s="1606" t="s">
        <v>116</v>
      </c>
      <c r="C5" s="1607"/>
      <c r="D5" s="1608"/>
      <c r="E5" s="1612" t="s">
        <v>117</v>
      </c>
      <c r="F5" s="1612"/>
      <c r="G5" s="1612"/>
      <c r="H5" s="1612"/>
      <c r="I5" s="1612"/>
      <c r="J5" s="1612"/>
    </row>
    <row r="6" spans="1:10">
      <c r="A6" s="1604"/>
      <c r="B6" s="1609"/>
      <c r="C6" s="1610"/>
      <c r="D6" s="1611"/>
      <c r="E6" s="1612" t="s">
        <v>118</v>
      </c>
      <c r="F6" s="1612"/>
      <c r="G6" s="1612"/>
      <c r="H6" s="1612" t="s">
        <v>119</v>
      </c>
      <c r="I6" s="1612"/>
      <c r="J6" s="1612"/>
    </row>
    <row r="7" spans="1:10" ht="14.25" customHeight="1">
      <c r="A7" s="1604"/>
      <c r="B7" s="1613">
        <v>40543</v>
      </c>
      <c r="C7" s="1614" t="s">
        <v>120</v>
      </c>
      <c r="D7" s="1613" t="s">
        <v>121</v>
      </c>
      <c r="E7" s="1614" t="s">
        <v>58</v>
      </c>
      <c r="F7" s="1614" t="s">
        <v>59</v>
      </c>
      <c r="G7" s="1614" t="s">
        <v>60</v>
      </c>
      <c r="H7" s="1614" t="s">
        <v>122</v>
      </c>
      <c r="I7" s="1614" t="s">
        <v>61</v>
      </c>
      <c r="J7" s="1614" t="s">
        <v>62</v>
      </c>
    </row>
    <row r="8" spans="1:10">
      <c r="A8" s="1604"/>
      <c r="B8" s="1614"/>
      <c r="C8" s="1614"/>
      <c r="D8" s="1614"/>
      <c r="E8" s="1614"/>
      <c r="F8" s="1614"/>
      <c r="G8" s="1614"/>
      <c r="H8" s="1614"/>
      <c r="I8" s="1614"/>
      <c r="J8" s="1614"/>
    </row>
    <row r="9" spans="1:10">
      <c r="A9" s="1604"/>
      <c r="B9" s="1614"/>
      <c r="C9" s="1614"/>
      <c r="D9" s="1614"/>
      <c r="E9" s="1614"/>
      <c r="F9" s="1614"/>
      <c r="G9" s="1614"/>
      <c r="H9" s="1614"/>
      <c r="I9" s="1614"/>
      <c r="J9" s="1614"/>
    </row>
    <row r="10" spans="1:10">
      <c r="A10" s="1605"/>
      <c r="B10" s="1614"/>
      <c r="C10" s="1614"/>
      <c r="D10" s="1614"/>
      <c r="E10" s="1614"/>
      <c r="F10" s="1614"/>
      <c r="G10" s="1614"/>
      <c r="H10" s="1614"/>
      <c r="I10" s="1614"/>
      <c r="J10" s="1614"/>
    </row>
    <row r="11" spans="1:10">
      <c r="A11" s="183" t="s">
        <v>58</v>
      </c>
      <c r="B11" s="184">
        <v>465</v>
      </c>
      <c r="C11" s="184">
        <v>52</v>
      </c>
      <c r="D11" s="184">
        <v>413</v>
      </c>
      <c r="E11" s="184">
        <v>390</v>
      </c>
      <c r="F11" s="184">
        <v>14</v>
      </c>
      <c r="G11" s="184">
        <v>0</v>
      </c>
      <c r="H11" s="184">
        <v>5</v>
      </c>
      <c r="I11" s="184">
        <v>3</v>
      </c>
      <c r="J11" s="184">
        <v>1</v>
      </c>
    </row>
    <row r="12" spans="1:10">
      <c r="A12" s="183" t="s">
        <v>59</v>
      </c>
      <c r="B12" s="184">
        <v>26</v>
      </c>
      <c r="C12" s="184">
        <v>5</v>
      </c>
      <c r="D12" s="184">
        <v>21</v>
      </c>
      <c r="E12" s="184">
        <v>6</v>
      </c>
      <c r="F12" s="184">
        <v>9</v>
      </c>
      <c r="G12" s="184">
        <v>0</v>
      </c>
      <c r="H12" s="184">
        <v>3</v>
      </c>
      <c r="I12" s="184">
        <v>1</v>
      </c>
      <c r="J12" s="184">
        <v>2</v>
      </c>
    </row>
    <row r="13" spans="1:10">
      <c r="A13" s="183" t="s">
        <v>60</v>
      </c>
      <c r="B13" s="184">
        <v>1</v>
      </c>
      <c r="C13" s="184">
        <v>1</v>
      </c>
      <c r="D13" s="184">
        <v>0</v>
      </c>
      <c r="E13" s="184">
        <v>0</v>
      </c>
      <c r="F13" s="184">
        <v>0</v>
      </c>
      <c r="G13" s="184">
        <v>0</v>
      </c>
      <c r="H13" s="184">
        <v>0</v>
      </c>
      <c r="I13" s="184">
        <v>0</v>
      </c>
      <c r="J13" s="184">
        <v>0</v>
      </c>
    </row>
    <row r="14" spans="1:10">
      <c r="A14" s="183" t="s">
        <v>134</v>
      </c>
      <c r="B14" s="184">
        <v>10</v>
      </c>
      <c r="C14" s="184">
        <v>1</v>
      </c>
      <c r="D14" s="184">
        <v>9</v>
      </c>
      <c r="E14" s="184">
        <v>1</v>
      </c>
      <c r="F14" s="184">
        <v>1</v>
      </c>
      <c r="G14" s="184">
        <v>0</v>
      </c>
      <c r="H14" s="184">
        <v>1</v>
      </c>
      <c r="I14" s="184">
        <v>0</v>
      </c>
      <c r="J14" s="184">
        <v>6</v>
      </c>
    </row>
    <row r="15" spans="1:10">
      <c r="A15" s="183" t="s">
        <v>61</v>
      </c>
      <c r="B15" s="184">
        <v>22</v>
      </c>
      <c r="C15" s="184">
        <v>3</v>
      </c>
      <c r="D15" s="184">
        <v>19</v>
      </c>
      <c r="E15" s="184">
        <v>3</v>
      </c>
      <c r="F15" s="184">
        <v>1</v>
      </c>
      <c r="G15" s="184">
        <v>0</v>
      </c>
      <c r="H15" s="184">
        <v>3</v>
      </c>
      <c r="I15" s="184">
        <v>1</v>
      </c>
      <c r="J15" s="184">
        <v>11</v>
      </c>
    </row>
    <row r="16" spans="1:10">
      <c r="A16" s="183" t="s">
        <v>62</v>
      </c>
      <c r="B16" s="184">
        <v>73</v>
      </c>
      <c r="C16" s="184">
        <v>8</v>
      </c>
      <c r="D16" s="184">
        <v>65</v>
      </c>
      <c r="E16" s="184">
        <v>0</v>
      </c>
      <c r="F16" s="184">
        <v>0</v>
      </c>
      <c r="G16" s="184">
        <v>0</v>
      </c>
      <c r="H16" s="184">
        <v>3</v>
      </c>
      <c r="I16" s="184">
        <v>0</v>
      </c>
      <c r="J16" s="184">
        <v>62</v>
      </c>
    </row>
    <row r="17" spans="1:10">
      <c r="A17" s="185" t="s">
        <v>63</v>
      </c>
      <c r="B17" s="186">
        <f>B11+B12+B13+B15+B14+B16</f>
        <v>597</v>
      </c>
      <c r="C17" s="186">
        <f t="shared" ref="C17:J17" si="0">C11+C12+C13+C15+C14+C16</f>
        <v>70</v>
      </c>
      <c r="D17" s="186">
        <f t="shared" si="0"/>
        <v>527</v>
      </c>
      <c r="E17" s="186">
        <f t="shared" si="0"/>
        <v>400</v>
      </c>
      <c r="F17" s="186">
        <f t="shared" si="0"/>
        <v>25</v>
      </c>
      <c r="G17" s="186">
        <f t="shared" si="0"/>
        <v>0</v>
      </c>
      <c r="H17" s="186">
        <f t="shared" si="0"/>
        <v>15</v>
      </c>
      <c r="I17" s="186">
        <f t="shared" si="0"/>
        <v>5</v>
      </c>
      <c r="J17" s="186">
        <f t="shared" si="0"/>
        <v>82</v>
      </c>
    </row>
    <row r="18" spans="1:10" ht="15" customHeight="1">
      <c r="A18" s="1615" t="s">
        <v>115</v>
      </c>
      <c r="B18" s="1618" t="s">
        <v>135</v>
      </c>
      <c r="C18" s="1619"/>
      <c r="D18" s="1620"/>
      <c r="E18" s="1612" t="s">
        <v>117</v>
      </c>
      <c r="F18" s="1612"/>
      <c r="G18" s="1612"/>
      <c r="H18" s="1612"/>
      <c r="I18" s="1612"/>
      <c r="J18" s="1612"/>
    </row>
    <row r="19" spans="1:10">
      <c r="A19" s="1616"/>
      <c r="B19" s="1621"/>
      <c r="C19" s="1622"/>
      <c r="D19" s="1623"/>
      <c r="E19" s="1612" t="s">
        <v>118</v>
      </c>
      <c r="F19" s="1612"/>
      <c r="G19" s="1612"/>
      <c r="H19" s="1612" t="s">
        <v>119</v>
      </c>
      <c r="I19" s="1612"/>
      <c r="J19" s="1612"/>
    </row>
    <row r="20" spans="1:10" ht="14.25" customHeight="1">
      <c r="A20" s="1616"/>
      <c r="B20" s="1613">
        <v>40543</v>
      </c>
      <c r="C20" s="1614" t="s">
        <v>120</v>
      </c>
      <c r="D20" s="1613" t="s">
        <v>121</v>
      </c>
      <c r="E20" s="1614" t="s">
        <v>58</v>
      </c>
      <c r="F20" s="1614" t="s">
        <v>59</v>
      </c>
      <c r="G20" s="1614" t="s">
        <v>60</v>
      </c>
      <c r="H20" s="1614" t="s">
        <v>122</v>
      </c>
      <c r="I20" s="1614" t="s">
        <v>61</v>
      </c>
      <c r="J20" s="1614" t="s">
        <v>62</v>
      </c>
    </row>
    <row r="21" spans="1:10">
      <c r="A21" s="1616"/>
      <c r="B21" s="1614"/>
      <c r="C21" s="1614"/>
      <c r="D21" s="1614"/>
      <c r="E21" s="1614"/>
      <c r="F21" s="1614"/>
      <c r="G21" s="1614"/>
      <c r="H21" s="1614"/>
      <c r="I21" s="1614"/>
      <c r="J21" s="1614"/>
    </row>
    <row r="22" spans="1:10">
      <c r="A22" s="1616"/>
      <c r="B22" s="1614"/>
      <c r="C22" s="1614"/>
      <c r="D22" s="1614"/>
      <c r="E22" s="1614"/>
      <c r="F22" s="1614"/>
      <c r="G22" s="1614"/>
      <c r="H22" s="1614"/>
      <c r="I22" s="1614"/>
      <c r="J22" s="1614"/>
    </row>
    <row r="23" spans="1:10">
      <c r="A23" s="1617"/>
      <c r="B23" s="1614"/>
      <c r="C23" s="1614"/>
      <c r="D23" s="1614"/>
      <c r="E23" s="1614"/>
      <c r="F23" s="1614"/>
      <c r="G23" s="1614"/>
      <c r="H23" s="1614"/>
      <c r="I23" s="1614"/>
      <c r="J23" s="1614"/>
    </row>
    <row r="24" spans="1:10">
      <c r="A24" s="183" t="s">
        <v>58</v>
      </c>
      <c r="B24" s="184">
        <v>71940</v>
      </c>
      <c r="C24" s="184">
        <v>19117</v>
      </c>
      <c r="D24" s="184">
        <v>52823</v>
      </c>
      <c r="E24" s="184">
        <v>50889</v>
      </c>
      <c r="F24" s="184">
        <v>1510</v>
      </c>
      <c r="G24" s="184">
        <v>0</v>
      </c>
      <c r="H24" s="184">
        <v>200</v>
      </c>
      <c r="I24" s="184">
        <v>198</v>
      </c>
      <c r="J24" s="184">
        <v>26</v>
      </c>
    </row>
    <row r="25" spans="1:10">
      <c r="A25" s="183" t="s">
        <v>59</v>
      </c>
      <c r="B25" s="184">
        <v>4865</v>
      </c>
      <c r="C25" s="184">
        <v>668</v>
      </c>
      <c r="D25" s="184">
        <v>4197</v>
      </c>
      <c r="E25" s="184">
        <v>744</v>
      </c>
      <c r="F25" s="184">
        <v>2449</v>
      </c>
      <c r="G25" s="184">
        <v>0</v>
      </c>
      <c r="H25" s="184">
        <v>818</v>
      </c>
      <c r="I25" s="184">
        <v>153</v>
      </c>
      <c r="J25" s="184">
        <v>33</v>
      </c>
    </row>
    <row r="26" spans="1:10">
      <c r="A26" s="183" t="s">
        <v>60</v>
      </c>
      <c r="B26" s="184">
        <v>84</v>
      </c>
      <c r="C26" s="184">
        <v>84</v>
      </c>
      <c r="D26" s="184">
        <v>0</v>
      </c>
      <c r="E26" s="184">
        <v>0</v>
      </c>
      <c r="F26" s="184">
        <v>0</v>
      </c>
      <c r="G26" s="184">
        <v>0</v>
      </c>
      <c r="H26" s="184">
        <v>0</v>
      </c>
      <c r="I26" s="184">
        <v>0</v>
      </c>
      <c r="J26" s="184">
        <v>0</v>
      </c>
    </row>
    <row r="27" spans="1:10">
      <c r="A27" s="183" t="s">
        <v>134</v>
      </c>
      <c r="B27" s="184">
        <v>512</v>
      </c>
      <c r="C27" s="184">
        <v>14</v>
      </c>
      <c r="D27" s="184">
        <v>498</v>
      </c>
      <c r="E27" s="184">
        <v>54</v>
      </c>
      <c r="F27" s="184">
        <v>154</v>
      </c>
      <c r="G27" s="184">
        <v>0</v>
      </c>
      <c r="H27" s="184">
        <v>28</v>
      </c>
      <c r="I27" s="184">
        <v>0</v>
      </c>
      <c r="J27" s="184">
        <v>262</v>
      </c>
    </row>
    <row r="28" spans="1:10">
      <c r="A28" s="183" t="s">
        <v>61</v>
      </c>
      <c r="B28" s="184">
        <v>714</v>
      </c>
      <c r="C28" s="184">
        <v>223</v>
      </c>
      <c r="D28" s="184">
        <v>491</v>
      </c>
      <c r="E28" s="184">
        <v>165</v>
      </c>
      <c r="F28" s="184">
        <v>0</v>
      </c>
      <c r="G28" s="184">
        <v>0</v>
      </c>
      <c r="H28" s="184">
        <v>71</v>
      </c>
      <c r="I28" s="184">
        <v>7</v>
      </c>
      <c r="J28" s="184">
        <v>248</v>
      </c>
    </row>
    <row r="29" spans="1:10">
      <c r="A29" s="183" t="s">
        <v>62</v>
      </c>
      <c r="B29" s="184">
        <v>22406</v>
      </c>
      <c r="C29" s="184">
        <v>1359</v>
      </c>
      <c r="D29" s="184">
        <v>21047</v>
      </c>
      <c r="E29" s="184">
        <v>0</v>
      </c>
      <c r="F29" s="184">
        <v>0</v>
      </c>
      <c r="G29" s="184">
        <v>0</v>
      </c>
      <c r="H29" s="184">
        <v>97</v>
      </c>
      <c r="I29" s="184">
        <v>0</v>
      </c>
      <c r="J29" s="184">
        <v>20950</v>
      </c>
    </row>
    <row r="30" spans="1:10">
      <c r="A30" s="185" t="s">
        <v>63</v>
      </c>
      <c r="B30" s="186">
        <f>B24+B25+B26+B28+B27+B29</f>
        <v>100521</v>
      </c>
      <c r="C30" s="186">
        <f t="shared" ref="C30:J30" si="1">C24+C25+C26+C28+C27+C29</f>
        <v>21465</v>
      </c>
      <c r="D30" s="186">
        <f t="shared" si="1"/>
        <v>79056</v>
      </c>
      <c r="E30" s="186">
        <f t="shared" si="1"/>
        <v>51852</v>
      </c>
      <c r="F30" s="186">
        <f t="shared" si="1"/>
        <v>4113</v>
      </c>
      <c r="G30" s="186">
        <f t="shared" si="1"/>
        <v>0</v>
      </c>
      <c r="H30" s="186">
        <f t="shared" si="1"/>
        <v>1214</v>
      </c>
      <c r="I30" s="186">
        <f t="shared" si="1"/>
        <v>358</v>
      </c>
      <c r="J30" s="186">
        <f t="shared" si="1"/>
        <v>21519</v>
      </c>
    </row>
    <row r="33" spans="1:10">
      <c r="A33" s="1564" t="s">
        <v>136</v>
      </c>
      <c r="B33" s="1564"/>
      <c r="C33" s="1564"/>
      <c r="D33" s="1564"/>
      <c r="E33" s="1564"/>
      <c r="F33" s="1564"/>
      <c r="G33" s="1564"/>
      <c r="H33" s="1564"/>
      <c r="I33" s="1564"/>
      <c r="J33" s="1564"/>
    </row>
    <row r="35" spans="1:10" ht="14.25" customHeight="1">
      <c r="A35" s="1603" t="s">
        <v>115</v>
      </c>
      <c r="B35" s="1606" t="s">
        <v>116</v>
      </c>
      <c r="C35" s="1607"/>
      <c r="D35" s="1608"/>
      <c r="E35" s="1612" t="s">
        <v>117</v>
      </c>
      <c r="F35" s="1612"/>
      <c r="G35" s="1612"/>
      <c r="H35" s="1612"/>
      <c r="I35" s="1612"/>
      <c r="J35" s="1612"/>
    </row>
    <row r="36" spans="1:10">
      <c r="A36" s="1604"/>
      <c r="B36" s="1609"/>
      <c r="C36" s="1610"/>
      <c r="D36" s="1611"/>
      <c r="E36" s="1612" t="s">
        <v>118</v>
      </c>
      <c r="F36" s="1612"/>
      <c r="G36" s="1612"/>
      <c r="H36" s="1612" t="s">
        <v>119</v>
      </c>
      <c r="I36" s="1612"/>
      <c r="J36" s="1612"/>
    </row>
    <row r="37" spans="1:10" ht="14.25" customHeight="1">
      <c r="A37" s="1604"/>
      <c r="B37" s="1613">
        <v>40543</v>
      </c>
      <c r="C37" s="1614" t="s">
        <v>120</v>
      </c>
      <c r="D37" s="1613" t="s">
        <v>121</v>
      </c>
      <c r="E37" s="1614" t="s">
        <v>58</v>
      </c>
      <c r="F37" s="1614" t="s">
        <v>59</v>
      </c>
      <c r="G37" s="1614" t="s">
        <v>60</v>
      </c>
      <c r="H37" s="1614" t="s">
        <v>122</v>
      </c>
      <c r="I37" s="1614" t="s">
        <v>61</v>
      </c>
      <c r="J37" s="1614" t="s">
        <v>62</v>
      </c>
    </row>
    <row r="38" spans="1:10">
      <c r="A38" s="1604"/>
      <c r="B38" s="1614"/>
      <c r="C38" s="1614"/>
      <c r="D38" s="1614"/>
      <c r="E38" s="1614"/>
      <c r="F38" s="1614"/>
      <c r="G38" s="1614"/>
      <c r="H38" s="1614"/>
      <c r="I38" s="1614"/>
      <c r="J38" s="1614"/>
    </row>
    <row r="39" spans="1:10">
      <c r="A39" s="1604"/>
      <c r="B39" s="1614"/>
      <c r="C39" s="1614"/>
      <c r="D39" s="1614"/>
      <c r="E39" s="1614"/>
      <c r="F39" s="1614"/>
      <c r="G39" s="1614"/>
      <c r="H39" s="1614"/>
      <c r="I39" s="1614"/>
      <c r="J39" s="1614"/>
    </row>
    <row r="40" spans="1:10">
      <c r="A40" s="1605"/>
      <c r="B40" s="1614"/>
      <c r="C40" s="1614"/>
      <c r="D40" s="1614"/>
      <c r="E40" s="1614"/>
      <c r="F40" s="1614"/>
      <c r="G40" s="1614"/>
      <c r="H40" s="1614"/>
      <c r="I40" s="1614"/>
      <c r="J40" s="1614"/>
    </row>
    <row r="41" spans="1:10">
      <c r="A41" s="183" t="s">
        <v>58</v>
      </c>
      <c r="B41" s="184">
        <v>1885</v>
      </c>
      <c r="C41" s="184">
        <v>1336</v>
      </c>
      <c r="D41" s="184">
        <v>549</v>
      </c>
      <c r="E41" s="184">
        <v>462</v>
      </c>
      <c r="F41" s="184">
        <v>53</v>
      </c>
      <c r="G41" s="184">
        <v>7</v>
      </c>
      <c r="H41" s="184">
        <v>5</v>
      </c>
      <c r="I41" s="184">
        <v>11</v>
      </c>
      <c r="J41" s="184">
        <v>11</v>
      </c>
    </row>
    <row r="42" spans="1:10">
      <c r="A42" s="183" t="s">
        <v>59</v>
      </c>
      <c r="B42" s="184">
        <v>477</v>
      </c>
      <c r="C42" s="184">
        <v>307</v>
      </c>
      <c r="D42" s="184">
        <v>170</v>
      </c>
      <c r="E42" s="184">
        <v>17</v>
      </c>
      <c r="F42" s="184">
        <v>101</v>
      </c>
      <c r="G42" s="184">
        <v>15</v>
      </c>
      <c r="H42" s="184">
        <v>8</v>
      </c>
      <c r="I42" s="184">
        <v>24</v>
      </c>
      <c r="J42" s="184">
        <v>5</v>
      </c>
    </row>
    <row r="43" spans="1:10">
      <c r="A43" s="183" t="s">
        <v>60</v>
      </c>
      <c r="B43" s="184">
        <v>78</v>
      </c>
      <c r="C43" s="184">
        <v>68</v>
      </c>
      <c r="D43" s="184">
        <v>10</v>
      </c>
      <c r="E43" s="184">
        <v>2</v>
      </c>
      <c r="F43" s="184">
        <v>0</v>
      </c>
      <c r="G43" s="184">
        <v>4</v>
      </c>
      <c r="H43" s="184">
        <v>0</v>
      </c>
      <c r="I43" s="184">
        <v>0</v>
      </c>
      <c r="J43" s="184">
        <v>4</v>
      </c>
    </row>
    <row r="44" spans="1:10">
      <c r="A44" s="183" t="s">
        <v>134</v>
      </c>
      <c r="B44" s="184">
        <v>30</v>
      </c>
      <c r="C44" s="184">
        <v>17</v>
      </c>
      <c r="D44" s="184">
        <v>13</v>
      </c>
      <c r="E44" s="184">
        <v>0</v>
      </c>
      <c r="F44" s="184">
        <v>0</v>
      </c>
      <c r="G44" s="184">
        <v>0</v>
      </c>
      <c r="H44" s="184">
        <v>0</v>
      </c>
      <c r="I44" s="184">
        <v>1</v>
      </c>
      <c r="J44" s="184">
        <v>12</v>
      </c>
    </row>
    <row r="45" spans="1:10">
      <c r="A45" s="183" t="s">
        <v>61</v>
      </c>
      <c r="B45" s="184">
        <v>63</v>
      </c>
      <c r="C45" s="184">
        <v>32</v>
      </c>
      <c r="D45" s="184">
        <v>31</v>
      </c>
      <c r="E45" s="184">
        <v>0</v>
      </c>
      <c r="F45" s="184">
        <v>0</v>
      </c>
      <c r="G45" s="184">
        <v>0</v>
      </c>
      <c r="H45" s="184">
        <v>0</v>
      </c>
      <c r="I45" s="184">
        <v>5</v>
      </c>
      <c r="J45" s="184">
        <v>26</v>
      </c>
    </row>
    <row r="46" spans="1:10">
      <c r="A46" s="183" t="s">
        <v>62</v>
      </c>
      <c r="B46" s="184">
        <v>295</v>
      </c>
      <c r="C46" s="184">
        <v>40</v>
      </c>
      <c r="D46" s="184">
        <v>255</v>
      </c>
      <c r="E46" s="184">
        <v>0</v>
      </c>
      <c r="F46" s="184">
        <v>0</v>
      </c>
      <c r="G46" s="184">
        <v>0</v>
      </c>
      <c r="H46" s="184">
        <v>0</v>
      </c>
      <c r="I46" s="184">
        <v>0</v>
      </c>
      <c r="J46" s="184">
        <v>255</v>
      </c>
    </row>
    <row r="47" spans="1:10">
      <c r="A47" s="185" t="s">
        <v>63</v>
      </c>
      <c r="B47" s="186">
        <f>B41+B42+B43+B45+B44+B46</f>
        <v>2828</v>
      </c>
      <c r="C47" s="186">
        <f t="shared" ref="C47:J47" si="2">C41+C42+C43+C45+C44+C46</f>
        <v>1800</v>
      </c>
      <c r="D47" s="186">
        <f t="shared" si="2"/>
        <v>1028</v>
      </c>
      <c r="E47" s="186">
        <f t="shared" si="2"/>
        <v>481</v>
      </c>
      <c r="F47" s="186">
        <f t="shared" si="2"/>
        <v>154</v>
      </c>
      <c r="G47" s="186">
        <f t="shared" si="2"/>
        <v>26</v>
      </c>
      <c r="H47" s="186">
        <f t="shared" si="2"/>
        <v>13</v>
      </c>
      <c r="I47" s="186">
        <f t="shared" si="2"/>
        <v>41</v>
      </c>
      <c r="J47" s="186">
        <f t="shared" si="2"/>
        <v>313</v>
      </c>
    </row>
    <row r="48" spans="1:10" ht="14.25" customHeight="1">
      <c r="A48" s="1615" t="s">
        <v>115</v>
      </c>
      <c r="B48" s="1618" t="s">
        <v>135</v>
      </c>
      <c r="C48" s="1619"/>
      <c r="D48" s="1620"/>
      <c r="E48" s="1612" t="s">
        <v>117</v>
      </c>
      <c r="F48" s="1612"/>
      <c r="G48" s="1612"/>
      <c r="H48" s="1612"/>
      <c r="I48" s="1612"/>
      <c r="J48" s="1612"/>
    </row>
    <row r="49" spans="1:10">
      <c r="A49" s="1616"/>
      <c r="B49" s="1621"/>
      <c r="C49" s="1622"/>
      <c r="D49" s="1623"/>
      <c r="E49" s="1612" t="s">
        <v>118</v>
      </c>
      <c r="F49" s="1612"/>
      <c r="G49" s="1612"/>
      <c r="H49" s="1612" t="s">
        <v>119</v>
      </c>
      <c r="I49" s="1612"/>
      <c r="J49" s="1612"/>
    </row>
    <row r="50" spans="1:10" ht="14.25" customHeight="1">
      <c r="A50" s="1616"/>
      <c r="B50" s="1613">
        <v>40543</v>
      </c>
      <c r="C50" s="1614" t="s">
        <v>120</v>
      </c>
      <c r="D50" s="1613" t="s">
        <v>121</v>
      </c>
      <c r="E50" s="1614" t="s">
        <v>58</v>
      </c>
      <c r="F50" s="1614" t="s">
        <v>59</v>
      </c>
      <c r="G50" s="1614" t="s">
        <v>60</v>
      </c>
      <c r="H50" s="1614" t="s">
        <v>122</v>
      </c>
      <c r="I50" s="1614" t="s">
        <v>61</v>
      </c>
      <c r="J50" s="1614" t="s">
        <v>62</v>
      </c>
    </row>
    <row r="51" spans="1:10">
      <c r="A51" s="1616"/>
      <c r="B51" s="1614"/>
      <c r="C51" s="1614"/>
      <c r="D51" s="1614"/>
      <c r="E51" s="1614"/>
      <c r="F51" s="1614"/>
      <c r="G51" s="1614"/>
      <c r="H51" s="1614"/>
      <c r="I51" s="1614"/>
      <c r="J51" s="1614"/>
    </row>
    <row r="52" spans="1:10">
      <c r="A52" s="1616"/>
      <c r="B52" s="1614"/>
      <c r="C52" s="1614"/>
      <c r="D52" s="1614"/>
      <c r="E52" s="1614"/>
      <c r="F52" s="1614"/>
      <c r="G52" s="1614"/>
      <c r="H52" s="1614"/>
      <c r="I52" s="1614"/>
      <c r="J52" s="1614"/>
    </row>
    <row r="53" spans="1:10">
      <c r="A53" s="1617"/>
      <c r="B53" s="1614"/>
      <c r="C53" s="1614"/>
      <c r="D53" s="1614"/>
      <c r="E53" s="1614"/>
      <c r="F53" s="1614"/>
      <c r="G53" s="1614"/>
      <c r="H53" s="1614"/>
      <c r="I53" s="1614"/>
      <c r="J53" s="1614"/>
    </row>
    <row r="54" spans="1:10">
      <c r="A54" s="183" t="s">
        <v>58</v>
      </c>
      <c r="B54" s="184">
        <v>12168164</v>
      </c>
      <c r="C54" s="184">
        <v>7113258</v>
      </c>
      <c r="D54" s="184">
        <v>5054906</v>
      </c>
      <c r="E54" s="184">
        <v>4689371</v>
      </c>
      <c r="F54" s="184">
        <v>294221</v>
      </c>
      <c r="G54" s="184">
        <v>7546</v>
      </c>
      <c r="H54" s="184">
        <v>3181</v>
      </c>
      <c r="I54" s="184">
        <v>23748</v>
      </c>
      <c r="J54" s="184">
        <v>36839</v>
      </c>
    </row>
    <row r="55" spans="1:10">
      <c r="A55" s="183" t="s">
        <v>59</v>
      </c>
      <c r="B55" s="184">
        <v>3755496</v>
      </c>
      <c r="C55" s="184">
        <v>2291243</v>
      </c>
      <c r="D55" s="184">
        <v>1464253</v>
      </c>
      <c r="E55" s="184">
        <v>162869</v>
      </c>
      <c r="F55" s="184">
        <v>582774</v>
      </c>
      <c r="G55" s="184">
        <v>238527</v>
      </c>
      <c r="H55" s="184">
        <v>86338</v>
      </c>
      <c r="I55" s="184">
        <v>343241</v>
      </c>
      <c r="J55" s="184">
        <v>50504</v>
      </c>
    </row>
    <row r="56" spans="1:10">
      <c r="A56" s="183" t="s">
        <v>60</v>
      </c>
      <c r="B56" s="184">
        <v>683169</v>
      </c>
      <c r="C56" s="184">
        <v>606330</v>
      </c>
      <c r="D56" s="184">
        <v>76839</v>
      </c>
      <c r="E56" s="184">
        <v>23111</v>
      </c>
      <c r="F56" s="184">
        <v>0</v>
      </c>
      <c r="G56" s="184">
        <v>49090</v>
      </c>
      <c r="H56" s="184">
        <v>0</v>
      </c>
      <c r="I56" s="184">
        <v>0</v>
      </c>
      <c r="J56" s="184">
        <v>4638</v>
      </c>
    </row>
    <row r="57" spans="1:10">
      <c r="A57" s="183" t="s">
        <v>134</v>
      </c>
      <c r="B57" s="184">
        <v>780313</v>
      </c>
      <c r="C57" s="184">
        <v>126748</v>
      </c>
      <c r="D57" s="184">
        <v>653565</v>
      </c>
      <c r="E57" s="184">
        <v>0</v>
      </c>
      <c r="F57" s="184">
        <v>0</v>
      </c>
      <c r="G57" s="184">
        <v>0</v>
      </c>
      <c r="H57" s="184">
        <v>0</v>
      </c>
      <c r="I57" s="184">
        <v>4423</v>
      </c>
      <c r="J57" s="184">
        <v>649142</v>
      </c>
    </row>
    <row r="58" spans="1:10">
      <c r="A58" s="183" t="s">
        <v>61</v>
      </c>
      <c r="B58" s="184">
        <v>358972</v>
      </c>
      <c r="C58" s="184">
        <v>240548</v>
      </c>
      <c r="D58" s="184">
        <v>118424</v>
      </c>
      <c r="E58" s="184">
        <v>0</v>
      </c>
      <c r="F58" s="184">
        <v>0</v>
      </c>
      <c r="G58" s="184">
        <v>0</v>
      </c>
      <c r="H58" s="184">
        <v>0</v>
      </c>
      <c r="I58" s="184">
        <v>88386</v>
      </c>
      <c r="J58" s="184">
        <v>30038</v>
      </c>
    </row>
    <row r="59" spans="1:10">
      <c r="A59" s="183" t="s">
        <v>62</v>
      </c>
      <c r="B59" s="184">
        <v>783429</v>
      </c>
      <c r="C59" s="184">
        <v>51881</v>
      </c>
      <c r="D59" s="184">
        <v>731548</v>
      </c>
      <c r="E59" s="184">
        <v>0</v>
      </c>
      <c r="F59" s="184">
        <v>0</v>
      </c>
      <c r="G59" s="184">
        <v>0</v>
      </c>
      <c r="H59" s="184">
        <v>0</v>
      </c>
      <c r="I59" s="184">
        <v>0</v>
      </c>
      <c r="J59" s="184">
        <v>731548</v>
      </c>
    </row>
    <row r="60" spans="1:10">
      <c r="A60" s="185" t="s">
        <v>63</v>
      </c>
      <c r="B60" s="186">
        <f>B54+B55+B56+B58+B57+B59</f>
        <v>18529543</v>
      </c>
      <c r="C60" s="186">
        <f t="shared" ref="C60:J60" si="3">C54+C55+C56+C58+C57+C59</f>
        <v>10430008</v>
      </c>
      <c r="D60" s="186">
        <f t="shared" si="3"/>
        <v>8099535</v>
      </c>
      <c r="E60" s="186">
        <f t="shared" si="3"/>
        <v>4875351</v>
      </c>
      <c r="F60" s="186">
        <f t="shared" si="3"/>
        <v>876995</v>
      </c>
      <c r="G60" s="186">
        <f t="shared" si="3"/>
        <v>295163</v>
      </c>
      <c r="H60" s="186">
        <f t="shared" si="3"/>
        <v>89519</v>
      </c>
      <c r="I60" s="186">
        <f t="shared" si="3"/>
        <v>459798</v>
      </c>
      <c r="J60" s="186">
        <f t="shared" si="3"/>
        <v>1502709</v>
      </c>
    </row>
    <row r="62" spans="1:10" ht="35.25" customHeight="1">
      <c r="A62" s="1625" t="s">
        <v>137</v>
      </c>
      <c r="B62" s="1625"/>
      <c r="C62" s="1625"/>
      <c r="D62" s="1625"/>
      <c r="E62" s="1625"/>
      <c r="F62" s="1625"/>
      <c r="G62" s="1625"/>
      <c r="H62" s="1625"/>
      <c r="I62" s="1625"/>
      <c r="J62" s="1625"/>
    </row>
  </sheetData>
  <mergeCells count="60">
    <mergeCell ref="A62:J62"/>
    <mergeCell ref="D50:D53"/>
    <mergeCell ref="E50:E53"/>
    <mergeCell ref="F50:F53"/>
    <mergeCell ref="G50:G53"/>
    <mergeCell ref="H50:H53"/>
    <mergeCell ref="I50:I53"/>
    <mergeCell ref="A48:A53"/>
    <mergeCell ref="B48:D49"/>
    <mergeCell ref="E48:J48"/>
    <mergeCell ref="E49:G49"/>
    <mergeCell ref="H49:J49"/>
    <mergeCell ref="B50:B53"/>
    <mergeCell ref="C50:C53"/>
    <mergeCell ref="J50:J53"/>
    <mergeCell ref="A33:J33"/>
    <mergeCell ref="A35:A40"/>
    <mergeCell ref="B35:D36"/>
    <mergeCell ref="E35:J35"/>
    <mergeCell ref="E36:G36"/>
    <mergeCell ref="H36:J36"/>
    <mergeCell ref="B37:B40"/>
    <mergeCell ref="C37:C40"/>
    <mergeCell ref="D37:D40"/>
    <mergeCell ref="E37:E40"/>
    <mergeCell ref="F37:F40"/>
    <mergeCell ref="G37:G40"/>
    <mergeCell ref="H37:H40"/>
    <mergeCell ref="I37:I40"/>
    <mergeCell ref="J37:J40"/>
    <mergeCell ref="A18:A23"/>
    <mergeCell ref="B18:D19"/>
    <mergeCell ref="E18:J18"/>
    <mergeCell ref="E19:G19"/>
    <mergeCell ref="H19:J19"/>
    <mergeCell ref="B20:B23"/>
    <mergeCell ref="C20:C23"/>
    <mergeCell ref="D20:D23"/>
    <mergeCell ref="E20:E23"/>
    <mergeCell ref="F20:F23"/>
    <mergeCell ref="G20:G23"/>
    <mergeCell ref="H20:H23"/>
    <mergeCell ref="I20:I23"/>
    <mergeCell ref="J20:J23"/>
    <mergeCell ref="I1:J1"/>
    <mergeCell ref="A3:J3"/>
    <mergeCell ref="A5:A10"/>
    <mergeCell ref="B5:D6"/>
    <mergeCell ref="E5:J5"/>
    <mergeCell ref="E6:G6"/>
    <mergeCell ref="H6:J6"/>
    <mergeCell ref="B7:B10"/>
    <mergeCell ref="C7:C10"/>
    <mergeCell ref="D7:D10"/>
    <mergeCell ref="E7:E10"/>
    <mergeCell ref="F7:F10"/>
    <mergeCell ref="G7:G10"/>
    <mergeCell ref="H7:H10"/>
    <mergeCell ref="I7:I10"/>
    <mergeCell ref="J7:J10"/>
  </mergeCells>
  <pageMargins left="0.35" right="0.17" top="0.74803149606299213" bottom="0.74803149606299213" header="0.31496062992125984" footer="0.31496062992125984"/>
  <pageSetup paperSize="9" scale="71" orientation="portrait" r:id="rId1"/>
</worksheet>
</file>

<file path=xl/worksheets/sheet24.xml><?xml version="1.0" encoding="utf-8"?>
<worksheet xmlns="http://schemas.openxmlformats.org/spreadsheetml/2006/main" xmlns:r="http://schemas.openxmlformats.org/officeDocument/2006/relationships">
  <sheetPr>
    <pageSetUpPr fitToPage="1"/>
  </sheetPr>
  <dimension ref="A1:IU58"/>
  <sheetViews>
    <sheetView workbookViewId="0">
      <selection activeCell="L1" sqref="L1:M1"/>
    </sheetView>
  </sheetViews>
  <sheetFormatPr defaultColWidth="16" defaultRowHeight="15"/>
  <cols>
    <col min="1" max="1" width="23.7109375" style="190" customWidth="1"/>
    <col min="2" max="2" width="15.7109375" style="190" customWidth="1"/>
    <col min="3" max="3" width="6.28515625" style="190" bestFit="1" customWidth="1"/>
    <col min="4" max="4" width="15.28515625" style="190" customWidth="1"/>
    <col min="5" max="5" width="6.28515625" style="190" bestFit="1" customWidth="1"/>
    <col min="6" max="6" width="16.140625" style="190" customWidth="1"/>
    <col min="7" max="7" width="6.28515625" style="190" bestFit="1" customWidth="1"/>
    <col min="8" max="8" width="14.28515625" style="190" customWidth="1"/>
    <col min="9" max="9" width="6.28515625" style="190" bestFit="1" customWidth="1"/>
    <col min="10" max="10" width="15.140625" style="190" customWidth="1"/>
    <col min="11" max="11" width="6.28515625" style="190" bestFit="1" customWidth="1"/>
    <col min="12" max="12" width="14.28515625" style="190" customWidth="1"/>
    <col min="13" max="13" width="10.28515625" style="190" bestFit="1" customWidth="1"/>
    <col min="14" max="200" width="9.140625" style="190" customWidth="1"/>
    <col min="201" max="201" width="29.140625" style="190" customWidth="1"/>
    <col min="202" max="202" width="33.140625" style="190" customWidth="1"/>
    <col min="203" max="203" width="16" style="190" customWidth="1"/>
    <col min="204" max="204" width="29.140625" style="190" customWidth="1"/>
    <col min="205" max="205" width="33.140625" style="190" customWidth="1"/>
    <col min="206" max="206" width="16" style="190" customWidth="1"/>
    <col min="207" max="207" width="29.140625" style="190" customWidth="1"/>
    <col min="208" max="208" width="33.140625" style="190" customWidth="1"/>
    <col min="209" max="209" width="16" style="190" customWidth="1"/>
    <col min="210" max="210" width="29.140625" style="190" customWidth="1"/>
    <col min="211" max="211" width="33.140625" style="190" customWidth="1"/>
    <col min="212" max="212" width="16" style="190" customWidth="1"/>
    <col min="213" max="213" width="29.140625" style="190" customWidth="1"/>
    <col min="214" max="214" width="33.140625" style="190" customWidth="1"/>
    <col min="215" max="215" width="16" style="190" customWidth="1"/>
    <col min="216" max="216" width="29.140625" style="190" customWidth="1"/>
    <col min="217" max="217" width="33.140625" style="190" customWidth="1"/>
    <col min="218" max="218" width="16" style="190" customWidth="1"/>
    <col min="219" max="219" width="29.140625" style="190" customWidth="1"/>
    <col min="220" max="220" width="33.140625" style="190" customWidth="1"/>
    <col min="221" max="221" width="16" style="190" customWidth="1"/>
    <col min="222" max="222" width="29.140625" style="190" customWidth="1"/>
    <col min="223" max="223" width="33.140625" style="190" customWidth="1"/>
    <col min="224" max="224" width="16" style="190" customWidth="1"/>
    <col min="225" max="225" width="29.140625" style="190" customWidth="1"/>
    <col min="226" max="226" width="33.140625" style="190" customWidth="1"/>
    <col min="227" max="227" width="16" style="190" customWidth="1"/>
    <col min="228" max="228" width="29.140625" style="190" customWidth="1"/>
    <col min="229" max="229" width="33.140625" style="190" customWidth="1"/>
    <col min="230" max="230" width="16" style="190" customWidth="1"/>
    <col min="231" max="231" width="29.140625" style="190" customWidth="1"/>
    <col min="232" max="232" width="33.140625" style="190" customWidth="1"/>
    <col min="233" max="233" width="16" style="190" customWidth="1"/>
    <col min="234" max="234" width="29.140625" style="190" customWidth="1"/>
    <col min="235" max="235" width="33.140625" style="190" customWidth="1"/>
    <col min="236" max="236" width="16" style="190" customWidth="1"/>
    <col min="237" max="237" width="29.140625" style="190" customWidth="1"/>
    <col min="238" max="238" width="33.140625" style="190" customWidth="1"/>
    <col min="239" max="239" width="16" style="190" customWidth="1"/>
    <col min="240" max="240" width="29.140625" style="190" customWidth="1"/>
    <col min="241" max="241" width="33.140625" style="190" customWidth="1"/>
    <col min="242" max="242" width="16" style="190" customWidth="1"/>
    <col min="243" max="243" width="29.140625" style="190" customWidth="1"/>
    <col min="244" max="244" width="33.140625" style="190" customWidth="1"/>
    <col min="245" max="245" width="16" style="190" customWidth="1"/>
    <col min="246" max="246" width="29.140625" style="190" customWidth="1"/>
    <col min="247" max="247" width="33.140625" style="190" customWidth="1"/>
    <col min="248" max="248" width="16" style="190" customWidth="1"/>
    <col min="249" max="249" width="29.140625" style="190" customWidth="1"/>
    <col min="250" max="250" width="33.140625" style="190" customWidth="1"/>
    <col min="251" max="251" width="16" style="190" customWidth="1"/>
    <col min="252" max="252" width="9.140625" style="190" customWidth="1"/>
    <col min="253" max="253" width="29.140625" style="190" customWidth="1"/>
    <col min="254" max="254" width="33.140625" style="190" customWidth="1"/>
    <col min="255" max="255" width="16" style="190" customWidth="1"/>
  </cols>
  <sheetData>
    <row r="1" spans="1:15">
      <c r="L1" s="1626" t="s">
        <v>163</v>
      </c>
      <c r="M1" s="1626"/>
    </row>
    <row r="3" spans="1:15" ht="35.25" customHeight="1">
      <c r="A3" s="1627" t="s">
        <v>139</v>
      </c>
      <c r="B3" s="1627"/>
      <c r="C3" s="1627"/>
      <c r="D3" s="1627"/>
      <c r="E3" s="1627"/>
      <c r="F3" s="1627"/>
      <c r="G3" s="1627"/>
      <c r="H3" s="1627"/>
      <c r="I3" s="1627"/>
      <c r="J3" s="1627"/>
      <c r="K3" s="1627"/>
      <c r="L3" s="1627"/>
      <c r="M3" s="1627"/>
    </row>
    <row r="4" spans="1:15" ht="15.75" thickBot="1">
      <c r="M4" s="191"/>
    </row>
    <row r="5" spans="1:15" ht="55.5" customHeight="1" thickBot="1">
      <c r="A5" s="1628" t="s">
        <v>140</v>
      </c>
      <c r="B5" s="1630" t="s">
        <v>101</v>
      </c>
      <c r="C5" s="1631"/>
      <c r="D5" s="1630" t="s">
        <v>41</v>
      </c>
      <c r="E5" s="1632"/>
      <c r="F5" s="1631" t="s">
        <v>141</v>
      </c>
      <c r="G5" s="1631"/>
      <c r="H5" s="1630" t="s">
        <v>38</v>
      </c>
      <c r="I5" s="1632"/>
      <c r="J5" s="1630" t="s">
        <v>142</v>
      </c>
      <c r="K5" s="1631"/>
      <c r="L5" s="1630" t="s">
        <v>143</v>
      </c>
      <c r="M5" s="1632"/>
    </row>
    <row r="6" spans="1:15" ht="54.75" customHeight="1" thickBot="1">
      <c r="A6" s="1629"/>
      <c r="B6" s="193" t="s">
        <v>144</v>
      </c>
      <c r="C6" s="194" t="s">
        <v>145</v>
      </c>
      <c r="D6" s="193" t="s">
        <v>144</v>
      </c>
      <c r="E6" s="194" t="s">
        <v>145</v>
      </c>
      <c r="F6" s="193" t="s">
        <v>144</v>
      </c>
      <c r="G6" s="194" t="s">
        <v>145</v>
      </c>
      <c r="H6" s="193" t="s">
        <v>144</v>
      </c>
      <c r="I6" s="194" t="s">
        <v>145</v>
      </c>
      <c r="J6" s="193" t="s">
        <v>144</v>
      </c>
      <c r="K6" s="194" t="s">
        <v>145</v>
      </c>
      <c r="L6" s="192" t="s">
        <v>144</v>
      </c>
      <c r="M6" s="195" t="s">
        <v>145</v>
      </c>
    </row>
    <row r="7" spans="1:15">
      <c r="A7" s="196" t="s">
        <v>146</v>
      </c>
      <c r="B7" s="197">
        <v>25.641999999999999</v>
      </c>
      <c r="C7" s="198">
        <v>1.3259775930367817E-3</v>
      </c>
      <c r="D7" s="197">
        <v>9.4039999999999999</v>
      </c>
      <c r="E7" s="198">
        <v>2.8335927177510845E-3</v>
      </c>
      <c r="F7" s="197">
        <v>594.61699999999996</v>
      </c>
      <c r="G7" s="198">
        <v>1.9519738861855145E-2</v>
      </c>
      <c r="H7" s="197">
        <v>232.69800000000001</v>
      </c>
      <c r="I7" s="198">
        <v>7.1933630315336623E-3</v>
      </c>
      <c r="J7" s="197">
        <v>39.811999999999998</v>
      </c>
      <c r="K7" s="198">
        <v>1.7310039361947735E-2</v>
      </c>
      <c r="L7" s="197">
        <v>902.173</v>
      </c>
      <c r="M7" s="198">
        <v>1.0279040785713199E-2</v>
      </c>
      <c r="O7" s="199"/>
    </row>
    <row r="8" spans="1:15" ht="21.75" customHeight="1">
      <c r="A8" s="200" t="s">
        <v>147</v>
      </c>
      <c r="B8" s="201">
        <v>1038.817</v>
      </c>
      <c r="C8" s="202">
        <v>5.3718433244898625E-2</v>
      </c>
      <c r="D8" s="201">
        <v>167.59399999999999</v>
      </c>
      <c r="E8" s="202">
        <v>5.0499057628538416E-2</v>
      </c>
      <c r="F8" s="201">
        <v>3110.0129999999999</v>
      </c>
      <c r="G8" s="202">
        <v>0.10209368655281419</v>
      </c>
      <c r="H8" s="201">
        <v>1982.0540000000001</v>
      </c>
      <c r="I8" s="202">
        <v>6.1270977705452652E-2</v>
      </c>
      <c r="J8" s="201">
        <v>147.971</v>
      </c>
      <c r="K8" s="202">
        <v>6.4336979665095162E-2</v>
      </c>
      <c r="L8" s="201">
        <v>6446.4490000000005</v>
      </c>
      <c r="M8" s="202">
        <v>7.3448564958184373E-2</v>
      </c>
      <c r="O8" s="199"/>
    </row>
    <row r="9" spans="1:15" ht="25.5">
      <c r="A9" s="203" t="s">
        <v>148</v>
      </c>
      <c r="B9" s="201">
        <v>880.87099999999998</v>
      </c>
      <c r="C9" s="202">
        <v>4.5550862193116881E-2</v>
      </c>
      <c r="D9" s="201">
        <v>209.56</v>
      </c>
      <c r="E9" s="202">
        <v>6.3144160988081385E-2</v>
      </c>
      <c r="F9" s="201">
        <v>7549.3649999999998</v>
      </c>
      <c r="G9" s="202">
        <v>0.24782613576946014</v>
      </c>
      <c r="H9" s="201">
        <v>7496.7060000000001</v>
      </c>
      <c r="I9" s="202">
        <v>0.23174469827276811</v>
      </c>
      <c r="J9" s="201">
        <v>501.44099999999997</v>
      </c>
      <c r="K9" s="202">
        <v>0.21802379804316374</v>
      </c>
      <c r="L9" s="201">
        <v>16637.942999999999</v>
      </c>
      <c r="M9" s="202">
        <v>0.1895668510223332</v>
      </c>
      <c r="O9" s="199"/>
    </row>
    <row r="10" spans="1:15" ht="32.25" customHeight="1">
      <c r="A10" s="203" t="s">
        <v>149</v>
      </c>
      <c r="B10" s="201">
        <v>2503.2600000000002</v>
      </c>
      <c r="C10" s="202">
        <v>0.1294464811459814</v>
      </c>
      <c r="D10" s="201">
        <v>1115.5640000000001</v>
      </c>
      <c r="E10" s="202">
        <v>0.33613930525151758</v>
      </c>
      <c r="F10" s="201">
        <v>11783.983</v>
      </c>
      <c r="G10" s="202">
        <v>0.38683769705968785</v>
      </c>
      <c r="H10" s="201">
        <v>14363.457</v>
      </c>
      <c r="I10" s="202">
        <v>0.44401567950228793</v>
      </c>
      <c r="J10" s="201">
        <v>582.93799999999999</v>
      </c>
      <c r="K10" s="202">
        <v>0.25345824689980634</v>
      </c>
      <c r="L10" s="201">
        <v>30349.201999999997</v>
      </c>
      <c r="M10" s="202">
        <v>0.34578809737361743</v>
      </c>
      <c r="O10" s="199"/>
    </row>
    <row r="11" spans="1:15" ht="36.75" customHeight="1">
      <c r="A11" s="203" t="s">
        <v>150</v>
      </c>
      <c r="B11" s="201">
        <v>4482.4449999999997</v>
      </c>
      <c r="C11" s="202">
        <v>0.23179243553622014</v>
      </c>
      <c r="D11" s="201">
        <v>1092.395</v>
      </c>
      <c r="E11" s="202">
        <v>0.3291580728315287</v>
      </c>
      <c r="F11" s="201">
        <v>3844.7550000000001</v>
      </c>
      <c r="G11" s="202">
        <v>0.12621336690308532</v>
      </c>
      <c r="H11" s="201">
        <v>4696.6329999999998</v>
      </c>
      <c r="I11" s="202">
        <v>0.14518640553370049</v>
      </c>
      <c r="J11" s="201">
        <v>490.49400000000003</v>
      </c>
      <c r="K11" s="202">
        <v>0.2132641024515019</v>
      </c>
      <c r="L11" s="201">
        <v>14606.722</v>
      </c>
      <c r="M11" s="202">
        <v>0.16642383576495226</v>
      </c>
      <c r="O11" s="199"/>
    </row>
    <row r="12" spans="1:15" ht="36.75" customHeight="1">
      <c r="A12" s="204" t="s">
        <v>151</v>
      </c>
      <c r="B12" s="205">
        <v>6372.3649999999998</v>
      </c>
      <c r="C12" s="206">
        <v>0.33927279111250613</v>
      </c>
      <c r="D12" s="205">
        <v>574.495</v>
      </c>
      <c r="E12" s="206">
        <v>0.1760994710365785</v>
      </c>
      <c r="F12" s="205">
        <v>2122.5990000000002</v>
      </c>
      <c r="G12" s="206">
        <v>6.9679437669011954E-2</v>
      </c>
      <c r="H12" s="205">
        <v>2404.279</v>
      </c>
      <c r="I12" s="206">
        <v>7.4771369958860523E-2</v>
      </c>
      <c r="J12" s="205">
        <v>413.94600000000003</v>
      </c>
      <c r="K12" s="206">
        <v>0.22736318429591765</v>
      </c>
      <c r="L12" s="205">
        <v>11887.684000000001</v>
      </c>
      <c r="M12" s="206">
        <v>0.13544407633975994</v>
      </c>
      <c r="O12" s="199"/>
    </row>
    <row r="13" spans="1:15" ht="22.5" customHeight="1" thickBot="1">
      <c r="A13" s="207" t="s">
        <v>152</v>
      </c>
      <c r="B13" s="208">
        <v>4034.7849999999999</v>
      </c>
      <c r="C13" s="209">
        <v>0.19889301917423996</v>
      </c>
      <c r="D13" s="208">
        <v>149.744</v>
      </c>
      <c r="E13" s="209">
        <v>4.2126339546004449E-2</v>
      </c>
      <c r="F13" s="208">
        <v>1457.0119999999999</v>
      </c>
      <c r="G13" s="209">
        <v>4.7829937184085368E-2</v>
      </c>
      <c r="H13" s="208">
        <v>1173.1590000000001</v>
      </c>
      <c r="I13" s="209">
        <v>3.5817505995396584E-2</v>
      </c>
      <c r="J13" s="208">
        <v>123.336</v>
      </c>
      <c r="K13" s="209">
        <v>6.2436492825673042E-3</v>
      </c>
      <c r="L13" s="208">
        <v>6938.0360000000001</v>
      </c>
      <c r="M13" s="209">
        <v>7.9049533755439882E-2</v>
      </c>
      <c r="O13" s="199"/>
    </row>
    <row r="14" spans="1:15">
      <c r="O14" s="210"/>
    </row>
    <row r="15" spans="1:15">
      <c r="B15" s="210"/>
      <c r="C15" s="210"/>
      <c r="D15" s="210"/>
      <c r="E15" s="210"/>
      <c r="F15" s="210"/>
      <c r="G15" s="210"/>
      <c r="H15" s="210"/>
      <c r="I15" s="210"/>
      <c r="J15" s="210"/>
      <c r="K15" s="210"/>
      <c r="L15" s="210"/>
      <c r="M15" s="210"/>
      <c r="O15" s="210"/>
    </row>
    <row r="16" spans="1:15">
      <c r="L16" s="211"/>
      <c r="O16" s="210"/>
    </row>
    <row r="17" spans="1:15">
      <c r="L17" s="211"/>
      <c r="O17" s="210"/>
    </row>
    <row r="18" spans="1:15">
      <c r="B18" s="210"/>
      <c r="C18" s="212"/>
      <c r="D18" s="210"/>
      <c r="E18" s="212"/>
      <c r="F18" s="210"/>
      <c r="G18" s="212"/>
      <c r="H18" s="210"/>
      <c r="I18" s="212"/>
      <c r="J18" s="210"/>
      <c r="K18" s="212"/>
      <c r="L18" s="211"/>
      <c r="M18" s="212"/>
      <c r="O18" s="210"/>
    </row>
    <row r="19" spans="1:15">
      <c r="B19" s="210"/>
      <c r="C19" s="212"/>
      <c r="D19" s="210"/>
      <c r="E19" s="212"/>
      <c r="F19" s="210"/>
      <c r="G19" s="212"/>
      <c r="H19" s="210"/>
      <c r="I19" s="212"/>
      <c r="J19" s="210"/>
      <c r="K19" s="212"/>
      <c r="L19" s="211"/>
      <c r="M19" s="212"/>
      <c r="O19" s="210"/>
    </row>
    <row r="20" spans="1:15">
      <c r="B20" s="210"/>
      <c r="C20" s="212"/>
      <c r="D20" s="210"/>
      <c r="E20" s="212"/>
      <c r="F20" s="210"/>
      <c r="G20" s="212"/>
      <c r="H20" s="210"/>
      <c r="I20" s="212"/>
      <c r="J20" s="210"/>
      <c r="K20" s="212"/>
      <c r="L20" s="211"/>
      <c r="M20" s="212"/>
      <c r="O20" s="210"/>
    </row>
    <row r="21" spans="1:15">
      <c r="B21" s="210"/>
      <c r="C21" s="212"/>
      <c r="D21" s="210"/>
      <c r="E21" s="212"/>
      <c r="F21" s="210"/>
      <c r="G21" s="212"/>
      <c r="H21" s="210"/>
      <c r="I21" s="212"/>
      <c r="J21" s="210"/>
      <c r="K21" s="212"/>
      <c r="L21" s="211"/>
      <c r="M21" s="212"/>
    </row>
    <row r="22" spans="1:15">
      <c r="B22" s="210"/>
      <c r="C22" s="212"/>
      <c r="D22" s="210"/>
      <c r="E22" s="212"/>
      <c r="F22" s="210"/>
      <c r="G22" s="212"/>
      <c r="H22" s="210"/>
      <c r="I22" s="212"/>
      <c r="J22" s="210"/>
      <c r="K22" s="212"/>
      <c r="L22" s="211"/>
      <c r="M22" s="212"/>
    </row>
    <row r="23" spans="1:15">
      <c r="E23" s="212"/>
      <c r="K23" s="212"/>
      <c r="L23" s="211"/>
    </row>
    <row r="32" spans="1:15">
      <c r="A32" s="210"/>
      <c r="B32" s="210"/>
    </row>
    <row r="33" spans="1:2">
      <c r="A33" s="210"/>
      <c r="B33" s="210"/>
    </row>
    <row r="34" spans="1:2">
      <c r="A34" s="210"/>
      <c r="B34" s="210"/>
    </row>
    <row r="35" spans="1:2">
      <c r="A35" s="210"/>
      <c r="B35" s="210"/>
    </row>
    <row r="36" spans="1:2">
      <c r="A36" s="210"/>
      <c r="B36" s="210"/>
    </row>
    <row r="58" spans="69:255">
      <c r="BQ58" s="213"/>
      <c r="BR58" s="213"/>
      <c r="BS58" s="213"/>
      <c r="BT58" s="213"/>
      <c r="BU58" s="213"/>
      <c r="BV58" s="213"/>
      <c r="BW58" s="213"/>
      <c r="BX58" s="213"/>
      <c r="BY58" s="213"/>
      <c r="BZ58" s="213"/>
      <c r="CA58" s="213"/>
      <c r="CB58" s="213"/>
      <c r="CC58" s="213"/>
      <c r="CD58" s="213"/>
      <c r="CE58" s="213"/>
      <c r="CF58" s="213"/>
      <c r="CG58" s="213"/>
      <c r="CH58" s="213"/>
      <c r="CI58" s="213"/>
      <c r="CJ58" s="213"/>
      <c r="CK58" s="213"/>
      <c r="CL58" s="213"/>
      <c r="CM58" s="213"/>
      <c r="CN58" s="213"/>
      <c r="CO58" s="213"/>
      <c r="CP58" s="213"/>
      <c r="CQ58" s="213"/>
      <c r="CR58" s="213"/>
      <c r="CS58" s="213"/>
      <c r="CT58" s="213"/>
      <c r="CU58" s="213"/>
      <c r="CV58" s="213"/>
      <c r="CW58" s="213"/>
      <c r="CX58" s="213"/>
      <c r="CY58" s="213"/>
      <c r="CZ58" s="213"/>
      <c r="DA58" s="213"/>
      <c r="DB58" s="213"/>
      <c r="DC58" s="213"/>
      <c r="DD58" s="213"/>
      <c r="DE58" s="213"/>
      <c r="DF58" s="213"/>
      <c r="DG58" s="213"/>
      <c r="DH58" s="213"/>
      <c r="DI58" s="213"/>
      <c r="DJ58" s="213"/>
      <c r="DK58" s="213"/>
      <c r="DL58" s="213"/>
      <c r="DM58" s="213"/>
      <c r="DN58" s="213"/>
      <c r="DO58" s="213"/>
      <c r="DP58" s="213"/>
      <c r="DQ58" s="213"/>
      <c r="DR58" s="213"/>
      <c r="DS58" s="213"/>
      <c r="DT58" s="213"/>
      <c r="DU58" s="213"/>
      <c r="DV58" s="213"/>
      <c r="DW58" s="213"/>
      <c r="DX58" s="213"/>
      <c r="DY58" s="213"/>
      <c r="DZ58" s="213"/>
      <c r="EA58" s="213"/>
      <c r="EB58" s="213"/>
      <c r="EC58" s="213"/>
      <c r="ED58" s="213"/>
      <c r="EE58" s="213"/>
      <c r="EF58" s="213"/>
      <c r="EG58" s="213"/>
      <c r="EH58" s="213"/>
      <c r="EI58" s="213"/>
      <c r="EJ58" s="213"/>
      <c r="EK58" s="213"/>
      <c r="EL58" s="213"/>
      <c r="EM58" s="213"/>
      <c r="EN58" s="213"/>
      <c r="EO58" s="213"/>
      <c r="EP58" s="213"/>
      <c r="EQ58" s="213"/>
      <c r="ER58" s="213"/>
      <c r="ES58" s="213"/>
      <c r="ET58" s="213"/>
      <c r="EU58" s="213"/>
      <c r="EV58" s="213"/>
      <c r="EW58" s="213"/>
      <c r="EX58" s="213"/>
      <c r="EY58" s="213"/>
      <c r="EZ58" s="213"/>
      <c r="FA58" s="213"/>
      <c r="FB58" s="213"/>
      <c r="FC58" s="213"/>
      <c r="FD58" s="213"/>
      <c r="FE58" s="213"/>
      <c r="FF58" s="213"/>
      <c r="FG58" s="213"/>
      <c r="FH58" s="213"/>
      <c r="FI58" s="213"/>
      <c r="FJ58" s="213"/>
      <c r="FK58" s="213"/>
      <c r="FL58" s="213"/>
      <c r="FM58" s="213"/>
      <c r="FN58" s="213"/>
      <c r="FO58" s="213"/>
      <c r="FP58" s="213"/>
      <c r="FQ58" s="213"/>
      <c r="FR58" s="213"/>
      <c r="FS58" s="213"/>
      <c r="FT58" s="213"/>
      <c r="FU58" s="213"/>
      <c r="FV58" s="213"/>
      <c r="FW58" s="213"/>
      <c r="FX58" s="213"/>
      <c r="FY58" s="213"/>
      <c r="FZ58" s="213"/>
      <c r="GA58" s="213"/>
      <c r="GB58" s="213"/>
      <c r="GC58" s="213"/>
      <c r="GD58" s="213"/>
      <c r="GE58" s="213"/>
      <c r="GF58" s="213"/>
      <c r="GG58" s="213"/>
      <c r="GH58" s="213"/>
      <c r="GI58" s="213"/>
      <c r="GJ58" s="213"/>
      <c r="GK58" s="213"/>
      <c r="GL58" s="213"/>
      <c r="GM58" s="213"/>
      <c r="GN58" s="213"/>
      <c r="GO58" s="213"/>
      <c r="GP58" s="213"/>
      <c r="GQ58" s="213"/>
      <c r="GR58" s="213"/>
      <c r="GS58" s="213"/>
      <c r="GT58" s="213"/>
      <c r="GU58" s="213"/>
      <c r="GV58" s="213"/>
      <c r="GW58" s="213"/>
      <c r="GX58" s="213"/>
      <c r="GY58" s="213"/>
      <c r="GZ58" s="213"/>
      <c r="HA58" s="213"/>
      <c r="HB58" s="213"/>
      <c r="HC58" s="213"/>
      <c r="HD58" s="213"/>
      <c r="HE58" s="213"/>
      <c r="HF58" s="213"/>
      <c r="HG58" s="213"/>
      <c r="HH58" s="213"/>
      <c r="HI58" s="213"/>
      <c r="HJ58" s="213"/>
      <c r="HK58" s="213"/>
      <c r="HL58" s="213"/>
      <c r="HM58" s="213"/>
      <c r="HN58" s="213"/>
      <c r="HO58" s="213"/>
      <c r="HP58" s="213"/>
      <c r="HQ58" s="213"/>
      <c r="HR58" s="213"/>
      <c r="HS58" s="213"/>
      <c r="HT58" s="213"/>
      <c r="HU58" s="213"/>
      <c r="HV58" s="213"/>
      <c r="HW58" s="213"/>
      <c r="HX58" s="213"/>
      <c r="HY58" s="213"/>
      <c r="HZ58" s="213"/>
      <c r="IA58" s="213"/>
      <c r="IB58" s="213"/>
      <c r="IC58" s="213"/>
      <c r="ID58" s="213"/>
      <c r="IE58" s="213"/>
      <c r="IF58" s="213"/>
      <c r="IG58" s="213"/>
      <c r="IH58" s="213"/>
      <c r="II58" s="213"/>
      <c r="IJ58" s="213"/>
      <c r="IK58" s="213"/>
      <c r="IL58" s="213"/>
      <c r="IM58" s="213"/>
      <c r="IN58" s="213"/>
      <c r="IO58" s="213"/>
      <c r="IP58" s="213"/>
      <c r="IQ58" s="213"/>
      <c r="IR58" s="213"/>
      <c r="IS58" s="213"/>
      <c r="IT58" s="213"/>
      <c r="IU58" s="213"/>
    </row>
  </sheetData>
  <mergeCells count="9">
    <mergeCell ref="L1:M1"/>
    <mergeCell ref="A3:M3"/>
    <mergeCell ref="A5:A6"/>
    <mergeCell ref="B5:C5"/>
    <mergeCell ref="D5:E5"/>
    <mergeCell ref="F5:G5"/>
    <mergeCell ref="H5:I5"/>
    <mergeCell ref="J5:K5"/>
    <mergeCell ref="L5:M5"/>
  </mergeCells>
  <pageMargins left="0.70866141732283472" right="0.70866141732283472" top="0.74803149606299213" bottom="0.74803149606299213" header="0.31496062992125984" footer="0.31496062992125984"/>
  <pageSetup paperSize="9" scale="84" orientation="landscape" r:id="rId1"/>
</worksheet>
</file>

<file path=xl/worksheets/sheet25.xml><?xml version="1.0" encoding="utf-8"?>
<worksheet xmlns="http://schemas.openxmlformats.org/spreadsheetml/2006/main" xmlns:r="http://schemas.openxmlformats.org/officeDocument/2006/relationships">
  <sheetPr>
    <pageSetUpPr fitToPage="1"/>
  </sheetPr>
  <dimension ref="A1:IV33"/>
  <sheetViews>
    <sheetView topLeftCell="A25" workbookViewId="0">
      <selection activeCell="E42" sqref="E42"/>
    </sheetView>
  </sheetViews>
  <sheetFormatPr defaultRowHeight="14.25"/>
  <cols>
    <col min="1" max="1" width="10.28515625" style="214" customWidth="1"/>
    <col min="2" max="2" width="19.28515625" style="214" customWidth="1"/>
    <col min="3" max="3" width="11.7109375" style="214" customWidth="1"/>
    <col min="4" max="4" width="15.140625" style="214" customWidth="1"/>
    <col min="5" max="5" width="15.5703125" style="214" customWidth="1"/>
    <col min="6" max="6" width="11" style="214" customWidth="1"/>
    <col min="7" max="7" width="15.42578125" style="214" customWidth="1"/>
    <col min="8" max="8" width="18.140625" style="214" customWidth="1"/>
    <col min="9" max="9" width="14.85546875" style="214" customWidth="1"/>
    <col min="10" max="10" width="15.85546875" style="214" customWidth="1"/>
    <col min="11" max="16384" width="9.140625" style="214"/>
  </cols>
  <sheetData>
    <row r="1" spans="1:256" s="215" customFormat="1" ht="15">
      <c r="A1" s="214"/>
      <c r="B1" s="214"/>
      <c r="C1" s="214"/>
      <c r="D1" s="214"/>
      <c r="E1" s="214"/>
      <c r="F1" s="214"/>
      <c r="G1" s="214"/>
      <c r="H1" s="214"/>
      <c r="I1" s="1636" t="s">
        <v>743</v>
      </c>
      <c r="J1" s="1636"/>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4"/>
      <c r="DQ1" s="214"/>
      <c r="DR1" s="214"/>
      <c r="DS1" s="214"/>
      <c r="DT1" s="214"/>
      <c r="DU1" s="214"/>
      <c r="DV1" s="214"/>
      <c r="DW1" s="214"/>
      <c r="DX1" s="214"/>
      <c r="DY1" s="214"/>
      <c r="DZ1" s="214"/>
      <c r="EA1" s="214"/>
      <c r="EB1" s="214"/>
      <c r="EC1" s="214"/>
      <c r="ED1" s="214"/>
      <c r="EE1" s="214"/>
      <c r="EF1" s="214"/>
      <c r="EG1" s="214"/>
      <c r="EH1" s="214"/>
      <c r="EI1" s="214"/>
      <c r="EJ1" s="214"/>
      <c r="EK1" s="214"/>
      <c r="EL1" s="214"/>
      <c r="EM1" s="214"/>
      <c r="EN1" s="214"/>
      <c r="EO1" s="214"/>
      <c r="EP1" s="214"/>
      <c r="EQ1" s="214"/>
      <c r="ER1" s="214"/>
      <c r="ES1" s="214"/>
      <c r="ET1" s="214"/>
      <c r="EU1" s="214"/>
      <c r="EV1" s="214"/>
      <c r="EW1" s="214"/>
      <c r="EX1" s="214"/>
      <c r="EY1" s="214"/>
      <c r="EZ1" s="214"/>
      <c r="FA1" s="214"/>
      <c r="FB1" s="214"/>
      <c r="FC1" s="214"/>
      <c r="FD1" s="214"/>
      <c r="FE1" s="214"/>
      <c r="FF1" s="214"/>
      <c r="FG1" s="214"/>
      <c r="FH1" s="214"/>
      <c r="FI1" s="214"/>
      <c r="FJ1" s="214"/>
      <c r="FK1" s="214"/>
      <c r="FL1" s="214"/>
      <c r="FM1" s="214"/>
      <c r="FN1" s="214"/>
      <c r="FO1" s="214"/>
      <c r="FP1" s="214"/>
      <c r="FQ1" s="214"/>
      <c r="FR1" s="214"/>
      <c r="FS1" s="214"/>
      <c r="FT1" s="214"/>
      <c r="FU1" s="214"/>
      <c r="FV1" s="214"/>
      <c r="FW1" s="214"/>
      <c r="FX1" s="214"/>
      <c r="FY1" s="214"/>
      <c r="FZ1" s="214"/>
      <c r="GA1" s="214"/>
      <c r="GB1" s="214"/>
      <c r="GC1" s="214"/>
      <c r="GD1" s="214"/>
      <c r="GE1" s="214"/>
      <c r="GF1" s="214"/>
      <c r="GG1" s="214"/>
      <c r="GH1" s="214"/>
      <c r="GI1" s="214"/>
      <c r="GJ1" s="214"/>
      <c r="GK1" s="214"/>
      <c r="GL1" s="214"/>
      <c r="GM1" s="214"/>
      <c r="GN1" s="214"/>
      <c r="GO1" s="214"/>
      <c r="GP1" s="214"/>
      <c r="GQ1" s="214"/>
      <c r="GR1" s="214"/>
      <c r="GS1" s="214"/>
      <c r="GT1" s="214"/>
      <c r="GU1" s="214"/>
      <c r="GV1" s="214"/>
      <c r="GW1" s="214"/>
      <c r="GX1" s="214"/>
      <c r="GY1" s="214"/>
      <c r="GZ1" s="214"/>
      <c r="HA1" s="214"/>
      <c r="HB1" s="214"/>
      <c r="HC1" s="214"/>
      <c r="HD1" s="214"/>
      <c r="HE1" s="214"/>
      <c r="HF1" s="214"/>
      <c r="HG1" s="214"/>
      <c r="HH1" s="214"/>
      <c r="HI1" s="214"/>
      <c r="HJ1" s="214"/>
      <c r="HK1" s="214"/>
      <c r="HL1" s="214"/>
      <c r="HM1" s="214"/>
      <c r="HN1" s="214"/>
      <c r="HO1" s="214"/>
      <c r="HP1" s="214"/>
      <c r="HQ1" s="214"/>
      <c r="HR1" s="214"/>
      <c r="HS1" s="214"/>
      <c r="HT1" s="214"/>
      <c r="HU1" s="214"/>
      <c r="HV1" s="214"/>
      <c r="HW1" s="214"/>
      <c r="HX1" s="214"/>
      <c r="HY1" s="214"/>
      <c r="HZ1" s="214"/>
      <c r="IA1" s="214"/>
      <c r="IB1" s="214"/>
      <c r="IC1" s="214"/>
      <c r="ID1" s="214"/>
      <c r="IE1" s="214"/>
      <c r="IF1" s="214"/>
      <c r="IG1" s="214"/>
      <c r="IH1" s="214"/>
      <c r="II1" s="214"/>
      <c r="IJ1" s="214"/>
      <c r="IK1" s="214"/>
      <c r="IL1" s="214"/>
      <c r="IM1" s="214"/>
      <c r="IN1" s="214"/>
      <c r="IO1" s="214"/>
      <c r="IP1" s="214"/>
      <c r="IQ1" s="214"/>
      <c r="IR1" s="214"/>
      <c r="IS1" s="214"/>
      <c r="IT1" s="214"/>
      <c r="IU1" s="214"/>
      <c r="IV1" s="214"/>
    </row>
    <row r="3" spans="1:256" s="215" customFormat="1" ht="35.25" customHeight="1">
      <c r="A3" s="1637" t="s">
        <v>1027</v>
      </c>
      <c r="B3" s="1637"/>
      <c r="C3" s="1637"/>
      <c r="D3" s="1637"/>
      <c r="E3" s="1637"/>
      <c r="F3" s="1637"/>
      <c r="G3" s="1637"/>
      <c r="H3" s="1637"/>
      <c r="I3" s="1637"/>
      <c r="J3" s="1637"/>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4"/>
      <c r="EB3" s="214"/>
      <c r="EC3" s="214"/>
      <c r="ED3" s="214"/>
      <c r="EE3" s="214"/>
      <c r="EF3" s="214"/>
      <c r="EG3" s="214"/>
      <c r="EH3" s="214"/>
      <c r="EI3" s="214"/>
      <c r="EJ3" s="214"/>
      <c r="EK3" s="214"/>
      <c r="EL3" s="214"/>
      <c r="EM3" s="214"/>
      <c r="EN3" s="214"/>
      <c r="EO3" s="214"/>
      <c r="EP3" s="214"/>
      <c r="EQ3" s="214"/>
      <c r="ER3" s="214"/>
      <c r="ES3" s="214"/>
      <c r="ET3" s="214"/>
      <c r="EU3" s="214"/>
      <c r="EV3" s="214"/>
      <c r="EW3" s="214"/>
      <c r="EX3" s="214"/>
      <c r="EY3" s="214"/>
      <c r="EZ3" s="214"/>
      <c r="FA3" s="214"/>
      <c r="FB3" s="214"/>
      <c r="FC3" s="214"/>
      <c r="FD3" s="214"/>
      <c r="FE3" s="214"/>
      <c r="FF3" s="214"/>
      <c r="FG3" s="214"/>
      <c r="FH3" s="214"/>
      <c r="FI3" s="214"/>
      <c r="FJ3" s="214"/>
      <c r="FK3" s="214"/>
      <c r="FL3" s="214"/>
      <c r="FM3" s="214"/>
      <c r="FN3" s="214"/>
      <c r="FO3" s="214"/>
      <c r="FP3" s="214"/>
      <c r="FQ3" s="214"/>
      <c r="FR3" s="214"/>
      <c r="FS3" s="214"/>
      <c r="FT3" s="214"/>
      <c r="FU3" s="214"/>
      <c r="FV3" s="214"/>
      <c r="FW3" s="214"/>
      <c r="FX3" s="214"/>
      <c r="FY3" s="214"/>
      <c r="FZ3" s="214"/>
      <c r="GA3" s="214"/>
      <c r="GB3" s="214"/>
      <c r="GC3" s="214"/>
      <c r="GD3" s="214"/>
      <c r="GE3" s="214"/>
      <c r="GF3" s="214"/>
      <c r="GG3" s="214"/>
      <c r="GH3" s="214"/>
      <c r="GI3" s="214"/>
      <c r="GJ3" s="214"/>
      <c r="GK3" s="214"/>
      <c r="GL3" s="214"/>
      <c r="GM3" s="214"/>
      <c r="GN3" s="214"/>
      <c r="GO3" s="214"/>
      <c r="GP3" s="214"/>
      <c r="GQ3" s="214"/>
      <c r="GR3" s="214"/>
      <c r="GS3" s="214"/>
      <c r="GT3" s="214"/>
      <c r="GU3" s="214"/>
      <c r="GV3" s="214"/>
      <c r="GW3" s="214"/>
      <c r="GX3" s="214"/>
      <c r="GY3" s="214"/>
      <c r="GZ3" s="214"/>
      <c r="HA3" s="214"/>
      <c r="HB3" s="214"/>
      <c r="HC3" s="214"/>
      <c r="HD3" s="214"/>
      <c r="HE3" s="214"/>
      <c r="HF3" s="214"/>
      <c r="HG3" s="214"/>
      <c r="HH3" s="214"/>
      <c r="HI3" s="214"/>
      <c r="HJ3" s="214"/>
      <c r="HK3" s="214"/>
      <c r="HL3" s="214"/>
      <c r="HM3" s="214"/>
      <c r="HN3" s="214"/>
      <c r="HO3" s="214"/>
      <c r="HP3" s="214"/>
      <c r="HQ3" s="214"/>
      <c r="HR3" s="214"/>
      <c r="HS3" s="214"/>
      <c r="HT3" s="214"/>
      <c r="HU3" s="214"/>
      <c r="HV3" s="214"/>
      <c r="HW3" s="214"/>
      <c r="HX3" s="214"/>
      <c r="HY3" s="214"/>
      <c r="HZ3" s="214"/>
      <c r="IA3" s="214"/>
      <c r="IB3" s="214"/>
      <c r="IC3" s="214"/>
      <c r="ID3" s="214"/>
      <c r="IE3" s="214"/>
      <c r="IF3" s="214"/>
      <c r="IG3" s="214"/>
      <c r="IH3" s="214"/>
      <c r="II3" s="214"/>
      <c r="IJ3" s="214"/>
      <c r="IK3" s="214"/>
      <c r="IL3" s="214"/>
      <c r="IM3" s="214"/>
      <c r="IN3" s="214"/>
      <c r="IO3" s="214"/>
      <c r="IP3" s="214"/>
      <c r="IQ3" s="214"/>
      <c r="IR3" s="214"/>
      <c r="IS3" s="214"/>
      <c r="IT3" s="214"/>
      <c r="IU3" s="214"/>
      <c r="IV3" s="214"/>
    </row>
    <row r="4" spans="1:256" s="215" customFormat="1" ht="15.75" thickBot="1">
      <c r="A4" s="214"/>
      <c r="B4" s="214"/>
      <c r="C4" s="214"/>
      <c r="D4" s="214"/>
      <c r="E4" s="214"/>
      <c r="F4" s="214"/>
      <c r="G4" s="214"/>
      <c r="H4" s="214"/>
      <c r="I4" s="214"/>
      <c r="J4" s="214"/>
      <c r="K4" s="214"/>
      <c r="L4" s="214"/>
      <c r="M4" s="214"/>
      <c r="N4" s="214"/>
      <c r="O4" s="214"/>
      <c r="P4" s="214"/>
      <c r="Q4" s="214"/>
      <c r="R4" s="214"/>
      <c r="S4" s="214"/>
      <c r="T4" s="214"/>
      <c r="U4" s="214"/>
      <c r="V4" s="214"/>
      <c r="W4" s="214"/>
      <c r="X4" s="214"/>
      <c r="Y4" s="214"/>
      <c r="Z4" s="214"/>
      <c r="AA4" s="214"/>
      <c r="AB4" s="214"/>
      <c r="AC4" s="214"/>
      <c r="AD4" s="214"/>
      <c r="AE4" s="214"/>
      <c r="AF4" s="214"/>
      <c r="AG4" s="214"/>
      <c r="AH4" s="214"/>
      <c r="AI4" s="214"/>
      <c r="AJ4" s="214"/>
      <c r="AK4" s="214"/>
      <c r="AL4" s="214"/>
      <c r="AM4" s="214"/>
      <c r="AN4" s="214"/>
      <c r="AO4" s="214"/>
      <c r="AP4" s="214"/>
      <c r="AQ4" s="214"/>
      <c r="AR4" s="214"/>
      <c r="AS4" s="214"/>
      <c r="AT4" s="214"/>
      <c r="AU4" s="214"/>
      <c r="AV4" s="214"/>
      <c r="AW4" s="214"/>
      <c r="AX4" s="214"/>
      <c r="AY4" s="214"/>
      <c r="AZ4" s="214"/>
      <c r="BA4" s="214"/>
      <c r="BB4" s="214"/>
      <c r="BC4" s="214"/>
      <c r="BD4" s="214"/>
      <c r="BE4" s="214"/>
      <c r="BF4" s="214"/>
      <c r="BG4" s="214"/>
      <c r="BH4" s="214"/>
      <c r="BI4" s="214"/>
      <c r="BJ4" s="214"/>
      <c r="BK4" s="214"/>
      <c r="BL4" s="214"/>
      <c r="BM4" s="214"/>
      <c r="BN4" s="214"/>
      <c r="BO4" s="214"/>
      <c r="BP4" s="214"/>
      <c r="BQ4" s="214"/>
      <c r="BR4" s="214"/>
      <c r="BS4" s="214"/>
      <c r="BT4" s="214"/>
      <c r="BU4" s="214"/>
      <c r="BV4" s="214"/>
      <c r="BW4" s="214"/>
      <c r="BX4" s="214"/>
      <c r="BY4" s="214"/>
      <c r="BZ4" s="214"/>
      <c r="CA4" s="214"/>
      <c r="CB4" s="214"/>
      <c r="CC4" s="214"/>
      <c r="CD4" s="214"/>
      <c r="CE4" s="214"/>
      <c r="CF4" s="214"/>
      <c r="CG4" s="214"/>
      <c r="CH4" s="214"/>
      <c r="CI4" s="214"/>
      <c r="CJ4" s="214"/>
      <c r="CK4" s="214"/>
      <c r="CL4" s="214"/>
      <c r="CM4" s="214"/>
      <c r="CN4" s="214"/>
      <c r="CO4" s="214"/>
      <c r="CP4" s="214"/>
      <c r="CQ4" s="214"/>
      <c r="CR4" s="214"/>
      <c r="CS4" s="214"/>
      <c r="CT4" s="214"/>
      <c r="CU4" s="214"/>
      <c r="CV4" s="214"/>
      <c r="CW4" s="214"/>
      <c r="CX4" s="214"/>
      <c r="CY4" s="214"/>
      <c r="CZ4" s="214"/>
      <c r="DA4" s="214"/>
      <c r="DB4" s="214"/>
      <c r="DC4" s="214"/>
      <c r="DD4" s="214"/>
      <c r="DE4" s="214"/>
      <c r="DF4" s="214"/>
      <c r="DG4" s="214"/>
      <c r="DH4" s="214"/>
      <c r="DI4" s="214"/>
      <c r="DJ4" s="214"/>
      <c r="DK4" s="214"/>
      <c r="DL4" s="214"/>
      <c r="DM4" s="214"/>
      <c r="DN4" s="214"/>
      <c r="DO4" s="214"/>
      <c r="DP4" s="214"/>
      <c r="DQ4" s="214"/>
      <c r="DR4" s="214"/>
      <c r="DS4" s="214"/>
      <c r="DT4" s="214"/>
      <c r="DU4" s="214"/>
      <c r="DV4" s="214"/>
      <c r="DW4" s="214"/>
      <c r="DX4" s="214"/>
      <c r="DY4" s="214"/>
      <c r="DZ4" s="214"/>
      <c r="EA4" s="214"/>
      <c r="EB4" s="214"/>
      <c r="EC4" s="214"/>
      <c r="ED4" s="214"/>
      <c r="EE4" s="214"/>
      <c r="EF4" s="214"/>
      <c r="EG4" s="214"/>
      <c r="EH4" s="214"/>
      <c r="EI4" s="214"/>
      <c r="EJ4" s="214"/>
      <c r="EK4" s="214"/>
      <c r="EL4" s="214"/>
      <c r="EM4" s="214"/>
      <c r="EN4" s="214"/>
      <c r="EO4" s="214"/>
      <c r="EP4" s="214"/>
      <c r="EQ4" s="214"/>
      <c r="ER4" s="214"/>
      <c r="ES4" s="214"/>
      <c r="ET4" s="214"/>
      <c r="EU4" s="214"/>
      <c r="EV4" s="214"/>
      <c r="EW4" s="214"/>
      <c r="EX4" s="214"/>
      <c r="EY4" s="214"/>
      <c r="EZ4" s="214"/>
      <c r="FA4" s="214"/>
      <c r="FB4" s="214"/>
      <c r="FC4" s="214"/>
      <c r="FD4" s="214"/>
      <c r="FE4" s="214"/>
      <c r="FF4" s="214"/>
      <c r="FG4" s="214"/>
      <c r="FH4" s="214"/>
      <c r="FI4" s="214"/>
      <c r="FJ4" s="214"/>
      <c r="FK4" s="214"/>
      <c r="FL4" s="214"/>
      <c r="FM4" s="214"/>
      <c r="FN4" s="214"/>
      <c r="FO4" s="214"/>
      <c r="FP4" s="214"/>
      <c r="FQ4" s="214"/>
      <c r="FR4" s="214"/>
      <c r="FS4" s="214"/>
      <c r="FT4" s="214"/>
      <c r="FU4" s="214"/>
      <c r="FV4" s="214"/>
      <c r="FW4" s="214"/>
      <c r="FX4" s="214"/>
      <c r="FY4" s="214"/>
      <c r="FZ4" s="214"/>
      <c r="GA4" s="214"/>
      <c r="GB4" s="214"/>
      <c r="GC4" s="214"/>
      <c r="GD4" s="214"/>
      <c r="GE4" s="214"/>
      <c r="GF4" s="214"/>
      <c r="GG4" s="214"/>
      <c r="GH4" s="214"/>
      <c r="GI4" s="214"/>
      <c r="GJ4" s="214"/>
      <c r="GK4" s="214"/>
      <c r="GL4" s="214"/>
      <c r="GM4" s="214"/>
      <c r="GN4" s="214"/>
      <c r="GO4" s="214"/>
      <c r="GP4" s="214"/>
      <c r="GQ4" s="214"/>
      <c r="GR4" s="214"/>
      <c r="GS4" s="214"/>
      <c r="GT4" s="214"/>
      <c r="GU4" s="214"/>
      <c r="GV4" s="214"/>
      <c r="GW4" s="214"/>
      <c r="GX4" s="214"/>
      <c r="GY4" s="214"/>
      <c r="GZ4" s="214"/>
      <c r="HA4" s="214"/>
      <c r="HB4" s="214"/>
      <c r="HC4" s="214"/>
      <c r="HD4" s="214"/>
      <c r="HE4" s="214"/>
      <c r="HF4" s="214"/>
      <c r="HG4" s="214"/>
      <c r="HH4" s="214"/>
      <c r="HI4" s="214"/>
      <c r="HJ4" s="214"/>
      <c r="HK4" s="214"/>
      <c r="HL4" s="214"/>
      <c r="HM4" s="214"/>
      <c r="HN4" s="214"/>
      <c r="HO4" s="214"/>
      <c r="HP4" s="214"/>
      <c r="HQ4" s="214"/>
      <c r="HR4" s="214"/>
      <c r="HS4" s="214"/>
      <c r="HT4" s="214"/>
      <c r="HU4" s="214"/>
      <c r="HV4" s="214"/>
      <c r="HW4" s="214"/>
      <c r="HX4" s="214"/>
      <c r="HY4" s="214"/>
      <c r="HZ4" s="214"/>
      <c r="IA4" s="214"/>
      <c r="IB4" s="214"/>
      <c r="IC4" s="214"/>
      <c r="ID4" s="214"/>
      <c r="IE4" s="214"/>
      <c r="IF4" s="214"/>
      <c r="IG4" s="214"/>
      <c r="IH4" s="214"/>
      <c r="II4" s="214"/>
      <c r="IJ4" s="214"/>
      <c r="IK4" s="214"/>
      <c r="IL4" s="214"/>
      <c r="IM4" s="214"/>
      <c r="IN4" s="214"/>
      <c r="IO4" s="214"/>
      <c r="IP4" s="214"/>
      <c r="IQ4" s="214"/>
      <c r="IR4" s="214"/>
      <c r="IS4" s="214"/>
      <c r="IT4" s="214"/>
      <c r="IU4" s="214"/>
      <c r="IV4" s="214"/>
    </row>
    <row r="5" spans="1:256" s="215" customFormat="1" ht="64.5" thickBot="1">
      <c r="A5" s="1638" t="s">
        <v>154</v>
      </c>
      <c r="B5" s="1639"/>
      <c r="C5" s="216" t="s">
        <v>108</v>
      </c>
      <c r="D5" s="217" t="s">
        <v>155</v>
      </c>
      <c r="E5" s="217" t="s">
        <v>20</v>
      </c>
      <c r="F5" s="217" t="s">
        <v>110</v>
      </c>
      <c r="G5" s="218" t="s">
        <v>22</v>
      </c>
      <c r="H5" s="218" t="s">
        <v>23</v>
      </c>
      <c r="I5" s="218" t="s">
        <v>26</v>
      </c>
      <c r="J5" s="219" t="s">
        <v>112</v>
      </c>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4"/>
      <c r="AK5" s="214"/>
      <c r="AL5" s="214"/>
      <c r="AM5" s="214"/>
      <c r="AN5" s="214"/>
      <c r="AO5" s="214"/>
      <c r="AP5" s="214"/>
      <c r="AQ5" s="214"/>
      <c r="AR5" s="214"/>
      <c r="AS5" s="214"/>
      <c r="AT5" s="214"/>
      <c r="AU5" s="214"/>
      <c r="AV5" s="214"/>
      <c r="AW5" s="214"/>
      <c r="AX5" s="214"/>
      <c r="AY5" s="214"/>
      <c r="AZ5" s="214"/>
      <c r="BA5" s="214"/>
      <c r="BB5" s="214"/>
      <c r="BC5" s="214"/>
      <c r="BD5" s="214"/>
      <c r="BE5" s="214"/>
      <c r="BF5" s="214"/>
      <c r="BG5" s="214"/>
      <c r="BH5" s="214"/>
      <c r="BI5" s="214"/>
      <c r="BJ5" s="214"/>
      <c r="BK5" s="214"/>
      <c r="BL5" s="214"/>
      <c r="BM5" s="214"/>
      <c r="BN5" s="214"/>
      <c r="BO5" s="214"/>
      <c r="BP5" s="214"/>
      <c r="BQ5" s="214"/>
      <c r="BR5" s="214"/>
      <c r="BS5" s="214"/>
      <c r="BT5" s="214"/>
      <c r="BU5" s="214"/>
      <c r="BV5" s="214"/>
      <c r="BW5" s="214"/>
      <c r="BX5" s="214"/>
      <c r="BY5" s="214"/>
      <c r="BZ5" s="214"/>
      <c r="CA5" s="214"/>
      <c r="CB5" s="214"/>
      <c r="CC5" s="214"/>
      <c r="CD5" s="214"/>
      <c r="CE5" s="214"/>
      <c r="CF5" s="214"/>
      <c r="CG5" s="214"/>
      <c r="CH5" s="214"/>
      <c r="CI5" s="214"/>
      <c r="CJ5" s="214"/>
      <c r="CK5" s="214"/>
      <c r="CL5" s="214"/>
      <c r="CM5" s="214"/>
      <c r="CN5" s="214"/>
      <c r="CO5" s="214"/>
      <c r="CP5" s="214"/>
      <c r="CQ5" s="214"/>
      <c r="CR5" s="214"/>
      <c r="CS5" s="214"/>
      <c r="CT5" s="214"/>
      <c r="CU5" s="214"/>
      <c r="CV5" s="214"/>
      <c r="CW5" s="214"/>
      <c r="CX5" s="214"/>
      <c r="CY5" s="214"/>
      <c r="CZ5" s="214"/>
      <c r="DA5" s="214"/>
      <c r="DB5" s="214"/>
      <c r="DC5" s="214"/>
      <c r="DD5" s="214"/>
      <c r="DE5" s="214"/>
      <c r="DF5" s="214"/>
      <c r="DG5" s="214"/>
      <c r="DH5" s="214"/>
      <c r="DI5" s="214"/>
      <c r="DJ5" s="214"/>
      <c r="DK5" s="214"/>
      <c r="DL5" s="214"/>
      <c r="DM5" s="214"/>
      <c r="DN5" s="214"/>
      <c r="DO5" s="214"/>
      <c r="DP5" s="214"/>
      <c r="DQ5" s="214"/>
      <c r="DR5" s="214"/>
      <c r="DS5" s="214"/>
      <c r="DT5" s="214"/>
      <c r="DU5" s="214"/>
      <c r="DV5" s="214"/>
      <c r="DW5" s="214"/>
      <c r="DX5" s="214"/>
      <c r="DY5" s="214"/>
      <c r="DZ5" s="214"/>
      <c r="EA5" s="214"/>
      <c r="EB5" s="214"/>
      <c r="EC5" s="214"/>
      <c r="ED5" s="214"/>
      <c r="EE5" s="214"/>
      <c r="EF5" s="214"/>
      <c r="EG5" s="214"/>
      <c r="EH5" s="214"/>
      <c r="EI5" s="214"/>
      <c r="EJ5" s="214"/>
      <c r="EK5" s="214"/>
      <c r="EL5" s="214"/>
      <c r="EM5" s="214"/>
      <c r="EN5" s="214"/>
      <c r="EO5" s="214"/>
      <c r="EP5" s="214"/>
      <c r="EQ5" s="214"/>
      <c r="ER5" s="214"/>
      <c r="ES5" s="214"/>
      <c r="ET5" s="214"/>
      <c r="EU5" s="214"/>
      <c r="EV5" s="214"/>
      <c r="EW5" s="214"/>
      <c r="EX5" s="214"/>
      <c r="EY5" s="214"/>
      <c r="EZ5" s="214"/>
      <c r="FA5" s="214"/>
      <c r="FB5" s="214"/>
      <c r="FC5" s="214"/>
      <c r="FD5" s="214"/>
      <c r="FE5" s="214"/>
      <c r="FF5" s="214"/>
      <c r="FG5" s="214"/>
      <c r="FH5" s="214"/>
      <c r="FI5" s="214"/>
      <c r="FJ5" s="214"/>
      <c r="FK5" s="214"/>
      <c r="FL5" s="214"/>
      <c r="FM5" s="214"/>
      <c r="FN5" s="214"/>
      <c r="FO5" s="214"/>
      <c r="FP5" s="214"/>
      <c r="FQ5" s="214"/>
      <c r="FR5" s="214"/>
      <c r="FS5" s="214"/>
      <c r="FT5" s="214"/>
      <c r="FU5" s="214"/>
      <c r="FV5" s="214"/>
      <c r="FW5" s="214"/>
      <c r="FX5" s="214"/>
      <c r="FY5" s="214"/>
      <c r="FZ5" s="214"/>
      <c r="GA5" s="214"/>
      <c r="GB5" s="214"/>
      <c r="GC5" s="214"/>
      <c r="GD5" s="214"/>
      <c r="GE5" s="214"/>
      <c r="GF5" s="214"/>
      <c r="GG5" s="214"/>
      <c r="GH5" s="214"/>
      <c r="GI5" s="214"/>
      <c r="GJ5" s="214"/>
      <c r="GK5" s="214"/>
      <c r="GL5" s="214"/>
      <c r="GM5" s="214"/>
      <c r="GN5" s="214"/>
      <c r="GO5" s="214"/>
      <c r="GP5" s="214"/>
      <c r="GQ5" s="214"/>
      <c r="GR5" s="214"/>
      <c r="GS5" s="214"/>
      <c r="GT5" s="214"/>
      <c r="GU5" s="214"/>
      <c r="GV5" s="214"/>
      <c r="GW5" s="214"/>
      <c r="GX5" s="214"/>
      <c r="GY5" s="214"/>
      <c r="GZ5" s="214"/>
      <c r="HA5" s="214"/>
      <c r="HB5" s="214"/>
      <c r="HC5" s="214"/>
      <c r="HD5" s="214"/>
      <c r="HE5" s="214"/>
      <c r="HF5" s="214"/>
      <c r="HG5" s="214"/>
      <c r="HH5" s="214"/>
      <c r="HI5" s="214"/>
      <c r="HJ5" s="214"/>
      <c r="HK5" s="214"/>
      <c r="HL5" s="214"/>
      <c r="HM5" s="214"/>
      <c r="HN5" s="214"/>
      <c r="HO5" s="214"/>
      <c r="HP5" s="214"/>
      <c r="HQ5" s="214"/>
      <c r="HR5" s="214"/>
      <c r="HS5" s="214"/>
      <c r="HT5" s="214"/>
      <c r="HU5" s="214"/>
      <c r="HV5" s="214"/>
      <c r="HW5" s="214"/>
      <c r="HX5" s="214"/>
      <c r="HY5" s="214"/>
      <c r="HZ5" s="214"/>
      <c r="IA5" s="214"/>
      <c r="IB5" s="214"/>
      <c r="IC5" s="214"/>
      <c r="ID5" s="214"/>
      <c r="IE5" s="214"/>
      <c r="IF5" s="214"/>
      <c r="IG5" s="214"/>
      <c r="IH5" s="214"/>
      <c r="II5" s="214"/>
      <c r="IJ5" s="214"/>
      <c r="IK5" s="214"/>
      <c r="IL5" s="214"/>
      <c r="IM5" s="214"/>
      <c r="IN5" s="214"/>
      <c r="IO5" s="214"/>
      <c r="IP5" s="214"/>
      <c r="IQ5" s="214"/>
      <c r="IR5" s="214"/>
      <c r="IS5" s="214"/>
      <c r="IT5" s="214"/>
      <c r="IU5" s="214"/>
      <c r="IV5" s="214"/>
    </row>
    <row r="6" spans="1:256" s="215" customFormat="1" ht="38.25">
      <c r="A6" s="1640" t="s">
        <v>156</v>
      </c>
      <c r="B6" s="220" t="s">
        <v>157</v>
      </c>
      <c r="C6" s="1633">
        <v>0.1678</v>
      </c>
      <c r="D6" s="1634"/>
      <c r="E6" s="1634"/>
      <c r="F6" s="1634"/>
      <c r="G6" s="1634"/>
      <c r="H6" s="1634"/>
      <c r="I6" s="1634"/>
      <c r="J6" s="1635"/>
      <c r="K6" s="214"/>
      <c r="L6" s="223"/>
      <c r="M6" s="214"/>
      <c r="N6" s="214"/>
      <c r="O6" s="214"/>
      <c r="P6" s="214"/>
      <c r="Q6" s="214"/>
      <c r="R6" s="214"/>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c r="AQ6" s="214"/>
      <c r="AR6" s="214"/>
      <c r="AS6" s="214"/>
      <c r="AT6" s="214"/>
      <c r="AU6" s="214"/>
      <c r="AV6" s="214"/>
      <c r="AW6" s="214"/>
      <c r="AX6" s="214"/>
      <c r="AY6" s="214"/>
      <c r="AZ6" s="214"/>
      <c r="BA6" s="214"/>
      <c r="BB6" s="214"/>
      <c r="BC6" s="214"/>
      <c r="BD6" s="214"/>
      <c r="BE6" s="214"/>
      <c r="BF6" s="214"/>
      <c r="BG6" s="214"/>
      <c r="BH6" s="214"/>
      <c r="BI6" s="214"/>
      <c r="BJ6" s="214"/>
      <c r="BK6" s="214"/>
      <c r="BL6" s="214"/>
      <c r="BM6" s="214"/>
      <c r="BN6" s="214"/>
      <c r="BO6" s="214"/>
      <c r="BP6" s="214"/>
      <c r="BQ6" s="214"/>
      <c r="BR6" s="214"/>
      <c r="BS6" s="214"/>
      <c r="BT6" s="214"/>
      <c r="BU6" s="214"/>
      <c r="BV6" s="214"/>
      <c r="BW6" s="214"/>
      <c r="BX6" s="214"/>
      <c r="BY6" s="214"/>
      <c r="BZ6" s="214"/>
      <c r="CA6" s="214"/>
      <c r="CB6" s="214"/>
      <c r="CC6" s="214"/>
      <c r="CD6" s="214"/>
      <c r="CE6" s="214"/>
      <c r="CF6" s="214"/>
      <c r="CG6" s="214"/>
      <c r="CH6" s="214"/>
      <c r="CI6" s="214"/>
      <c r="CJ6" s="214"/>
      <c r="CK6" s="214"/>
      <c r="CL6" s="214"/>
      <c r="CM6" s="214"/>
      <c r="CN6" s="214"/>
      <c r="CO6" s="214"/>
      <c r="CP6" s="214"/>
      <c r="CQ6" s="214"/>
      <c r="CR6" s="214"/>
      <c r="CS6" s="214"/>
      <c r="CT6" s="214"/>
      <c r="CU6" s="214"/>
      <c r="CV6" s="214"/>
      <c r="CW6" s="214"/>
      <c r="CX6" s="214"/>
      <c r="CY6" s="214"/>
      <c r="CZ6" s="214"/>
      <c r="DA6" s="214"/>
      <c r="DB6" s="214"/>
      <c r="DC6" s="214"/>
      <c r="DD6" s="214"/>
      <c r="DE6" s="214"/>
      <c r="DF6" s="214"/>
      <c r="DG6" s="214"/>
      <c r="DH6" s="214"/>
      <c r="DI6" s="214"/>
      <c r="DJ6" s="214"/>
      <c r="DK6" s="214"/>
      <c r="DL6" s="214"/>
      <c r="DM6" s="214"/>
      <c r="DN6" s="214"/>
      <c r="DO6" s="214"/>
      <c r="DP6" s="214"/>
      <c r="DQ6" s="214"/>
      <c r="DR6" s="214"/>
      <c r="DS6" s="214"/>
      <c r="DT6" s="214"/>
      <c r="DU6" s="214"/>
      <c r="DV6" s="214"/>
      <c r="DW6" s="214"/>
      <c r="DX6" s="214"/>
      <c r="DY6" s="214"/>
      <c r="DZ6" s="214"/>
      <c r="EA6" s="214"/>
      <c r="EB6" s="214"/>
      <c r="EC6" s="214"/>
      <c r="ED6" s="214"/>
      <c r="EE6" s="214"/>
      <c r="EF6" s="214"/>
      <c r="EG6" s="214"/>
      <c r="EH6" s="214"/>
      <c r="EI6" s="214"/>
      <c r="EJ6" s="214"/>
      <c r="EK6" s="214"/>
      <c r="EL6" s="214"/>
      <c r="EM6" s="214"/>
      <c r="EN6" s="214"/>
      <c r="EO6" s="214"/>
      <c r="EP6" s="214"/>
      <c r="EQ6" s="214"/>
      <c r="ER6" s="214"/>
      <c r="ES6" s="214"/>
      <c r="ET6" s="214"/>
      <c r="EU6" s="214"/>
      <c r="EV6" s="214"/>
      <c r="EW6" s="214"/>
      <c r="EX6" s="214"/>
      <c r="EY6" s="214"/>
      <c r="EZ6" s="214"/>
      <c r="FA6" s="214"/>
      <c r="FB6" s="214"/>
      <c r="FC6" s="214"/>
      <c r="FD6" s="214"/>
      <c r="FE6" s="214"/>
      <c r="FF6" s="214"/>
      <c r="FG6" s="214"/>
      <c r="FH6" s="214"/>
      <c r="FI6" s="214"/>
      <c r="FJ6" s="214"/>
      <c r="FK6" s="214"/>
      <c r="FL6" s="214"/>
      <c r="FM6" s="214"/>
      <c r="FN6" s="214"/>
      <c r="FO6" s="214"/>
      <c r="FP6" s="214"/>
      <c r="FQ6" s="214"/>
      <c r="FR6" s="214"/>
      <c r="FS6" s="214"/>
      <c r="FT6" s="214"/>
      <c r="FU6" s="214"/>
      <c r="FV6" s="214"/>
      <c r="FW6" s="214"/>
      <c r="FX6" s="214"/>
      <c r="FY6" s="214"/>
      <c r="FZ6" s="214"/>
      <c r="GA6" s="214"/>
      <c r="GB6" s="214"/>
      <c r="GC6" s="214"/>
      <c r="GD6" s="214"/>
      <c r="GE6" s="214"/>
      <c r="GF6" s="214"/>
      <c r="GG6" s="214"/>
      <c r="GH6" s="214"/>
      <c r="GI6" s="214"/>
      <c r="GJ6" s="214"/>
      <c r="GK6" s="214"/>
      <c r="GL6" s="214"/>
      <c r="GM6" s="214"/>
      <c r="GN6" s="214"/>
      <c r="GO6" s="214"/>
      <c r="GP6" s="214"/>
      <c r="GQ6" s="214"/>
      <c r="GR6" s="214"/>
      <c r="GS6" s="214"/>
      <c r="GT6" s="214"/>
      <c r="GU6" s="214"/>
      <c r="GV6" s="214"/>
      <c r="GW6" s="214"/>
      <c r="GX6" s="214"/>
      <c r="GY6" s="214"/>
      <c r="GZ6" s="214"/>
      <c r="HA6" s="214"/>
      <c r="HB6" s="214"/>
      <c r="HC6" s="214"/>
      <c r="HD6" s="214"/>
      <c r="HE6" s="214"/>
      <c r="HF6" s="214"/>
      <c r="HG6" s="214"/>
      <c r="HH6" s="214"/>
      <c r="HI6" s="214"/>
      <c r="HJ6" s="214"/>
      <c r="HK6" s="214"/>
      <c r="HL6" s="214"/>
      <c r="HM6" s="214"/>
      <c r="HN6" s="214"/>
      <c r="HO6" s="214"/>
      <c r="HP6" s="214"/>
      <c r="HQ6" s="214"/>
      <c r="HR6" s="214"/>
      <c r="HS6" s="214"/>
      <c r="HT6" s="214"/>
      <c r="HU6" s="214"/>
      <c r="HV6" s="214"/>
      <c r="HW6" s="214"/>
      <c r="HX6" s="214"/>
      <c r="HY6" s="214"/>
      <c r="HZ6" s="214"/>
      <c r="IA6" s="214"/>
      <c r="IB6" s="214"/>
      <c r="IC6" s="214"/>
      <c r="ID6" s="214"/>
      <c r="IE6" s="214"/>
      <c r="IF6" s="214"/>
      <c r="IG6" s="214"/>
      <c r="IH6" s="214"/>
      <c r="II6" s="214"/>
      <c r="IJ6" s="214"/>
      <c r="IK6" s="214"/>
      <c r="IL6" s="214"/>
      <c r="IM6" s="214"/>
      <c r="IN6" s="214"/>
      <c r="IO6" s="214"/>
      <c r="IP6" s="214"/>
      <c r="IQ6" s="214"/>
      <c r="IR6" s="214"/>
      <c r="IS6" s="214"/>
      <c r="IT6" s="214"/>
      <c r="IU6" s="214"/>
      <c r="IV6" s="214"/>
    </row>
    <row r="7" spans="1:256" s="215" customFormat="1" ht="51">
      <c r="A7" s="1641"/>
      <c r="B7" s="224" t="s">
        <v>1028</v>
      </c>
      <c r="C7" s="225">
        <v>0.1526785902936835</v>
      </c>
      <c r="D7" s="226">
        <v>0.19899143677796144</v>
      </c>
      <c r="E7" s="226">
        <v>0.1175965627530854</v>
      </c>
      <c r="F7" s="226">
        <v>8.9629085526602037E-2</v>
      </c>
      <c r="G7" s="226">
        <v>9.9300946236629897E-2</v>
      </c>
      <c r="H7" s="226">
        <v>0.31070138286835036</v>
      </c>
      <c r="I7" s="226">
        <v>0.18052576225569084</v>
      </c>
      <c r="J7" s="227">
        <v>0.13008584878832072</v>
      </c>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4"/>
      <c r="AK7" s="214"/>
      <c r="AL7" s="214"/>
      <c r="AM7" s="214"/>
      <c r="AN7" s="214"/>
      <c r="AO7" s="214"/>
      <c r="AP7" s="214"/>
      <c r="AQ7" s="214"/>
      <c r="AR7" s="214"/>
      <c r="AS7" s="214"/>
      <c r="AT7" s="214"/>
      <c r="AU7" s="214"/>
      <c r="AV7" s="214"/>
      <c r="AW7" s="214"/>
      <c r="AX7" s="214"/>
      <c r="AY7" s="214"/>
      <c r="AZ7" s="214"/>
      <c r="BA7" s="214"/>
      <c r="BB7" s="214"/>
      <c r="BC7" s="214"/>
      <c r="BD7" s="214"/>
      <c r="BE7" s="214"/>
      <c r="BF7" s="214"/>
      <c r="BG7" s="214"/>
      <c r="BH7" s="214"/>
      <c r="BI7" s="214"/>
      <c r="BJ7" s="214"/>
      <c r="BK7" s="214"/>
      <c r="BL7" s="214"/>
      <c r="BM7" s="214"/>
      <c r="BN7" s="214"/>
      <c r="BO7" s="214"/>
      <c r="BP7" s="214"/>
      <c r="BQ7" s="214"/>
      <c r="BR7" s="214"/>
      <c r="BS7" s="214"/>
      <c r="BT7" s="214"/>
      <c r="BU7" s="214"/>
      <c r="BV7" s="214"/>
      <c r="BW7" s="214"/>
      <c r="BX7" s="214"/>
      <c r="BY7" s="214"/>
      <c r="BZ7" s="214"/>
      <c r="CA7" s="214"/>
      <c r="CB7" s="214"/>
      <c r="CC7" s="214"/>
      <c r="CD7" s="214"/>
      <c r="CE7" s="214"/>
      <c r="CF7" s="214"/>
      <c r="CG7" s="214"/>
      <c r="CH7" s="214"/>
      <c r="CI7" s="214"/>
      <c r="CJ7" s="214"/>
      <c r="CK7" s="214"/>
      <c r="CL7" s="214"/>
      <c r="CM7" s="214"/>
      <c r="CN7" s="214"/>
      <c r="CO7" s="214"/>
      <c r="CP7" s="214"/>
      <c r="CQ7" s="214"/>
      <c r="CR7" s="214"/>
      <c r="CS7" s="214"/>
      <c r="CT7" s="214"/>
      <c r="CU7" s="214"/>
      <c r="CV7" s="214"/>
      <c r="CW7" s="214"/>
      <c r="CX7" s="214"/>
      <c r="CY7" s="214"/>
      <c r="CZ7" s="214"/>
      <c r="DA7" s="214"/>
      <c r="DB7" s="214"/>
      <c r="DC7" s="214"/>
      <c r="DD7" s="214"/>
      <c r="DE7" s="214"/>
      <c r="DF7" s="214"/>
      <c r="DG7" s="214"/>
      <c r="DH7" s="214"/>
      <c r="DI7" s="214"/>
      <c r="DJ7" s="214"/>
      <c r="DK7" s="214"/>
      <c r="DL7" s="214"/>
      <c r="DM7" s="214"/>
      <c r="DN7" s="214"/>
      <c r="DO7" s="214"/>
      <c r="DP7" s="214"/>
      <c r="DQ7" s="214"/>
      <c r="DR7" s="214"/>
      <c r="DS7" s="214"/>
      <c r="DT7" s="214"/>
      <c r="DU7" s="214"/>
      <c r="DV7" s="214"/>
      <c r="DW7" s="214"/>
      <c r="DX7" s="214"/>
      <c r="DY7" s="214"/>
      <c r="DZ7" s="214"/>
      <c r="EA7" s="214"/>
      <c r="EB7" s="214"/>
      <c r="EC7" s="214"/>
      <c r="ED7" s="214"/>
      <c r="EE7" s="214"/>
      <c r="EF7" s="214"/>
      <c r="EG7" s="214"/>
      <c r="EH7" s="214"/>
      <c r="EI7" s="214"/>
      <c r="EJ7" s="214"/>
      <c r="EK7" s="214"/>
      <c r="EL7" s="214"/>
      <c r="EM7" s="214"/>
      <c r="EN7" s="214"/>
      <c r="EO7" s="214"/>
      <c r="EP7" s="214"/>
      <c r="EQ7" s="214"/>
      <c r="ER7" s="214"/>
      <c r="ES7" s="214"/>
      <c r="ET7" s="214"/>
      <c r="EU7" s="214"/>
      <c r="EV7" s="214"/>
      <c r="EW7" s="214"/>
      <c r="EX7" s="214"/>
      <c r="EY7" s="214"/>
      <c r="EZ7" s="214"/>
      <c r="FA7" s="214"/>
      <c r="FB7" s="214"/>
      <c r="FC7" s="214"/>
      <c r="FD7" s="214"/>
      <c r="FE7" s="214"/>
      <c r="FF7" s="214"/>
      <c r="FG7" s="214"/>
      <c r="FH7" s="214"/>
      <c r="FI7" s="214"/>
      <c r="FJ7" s="214"/>
      <c r="FK7" s="214"/>
      <c r="FL7" s="214"/>
      <c r="FM7" s="214"/>
      <c r="FN7" s="214"/>
      <c r="FO7" s="214"/>
      <c r="FP7" s="214"/>
      <c r="FQ7" s="214"/>
      <c r="FR7" s="214"/>
      <c r="FS7" s="214"/>
      <c r="FT7" s="214"/>
      <c r="FU7" s="214"/>
      <c r="FV7" s="214"/>
      <c r="FW7" s="214"/>
      <c r="FX7" s="214"/>
      <c r="FY7" s="214"/>
      <c r="FZ7" s="214"/>
      <c r="GA7" s="214"/>
      <c r="GB7" s="214"/>
      <c r="GC7" s="214"/>
      <c r="GD7" s="214"/>
      <c r="GE7" s="214"/>
      <c r="GF7" s="214"/>
      <c r="GG7" s="214"/>
      <c r="GH7" s="214"/>
      <c r="GI7" s="214"/>
      <c r="GJ7" s="214"/>
      <c r="GK7" s="214"/>
      <c r="GL7" s="214"/>
      <c r="GM7" s="214"/>
      <c r="GN7" s="214"/>
      <c r="GO7" s="214"/>
      <c r="GP7" s="214"/>
      <c r="GQ7" s="214"/>
      <c r="GR7" s="214"/>
      <c r="GS7" s="214"/>
      <c r="GT7" s="214"/>
      <c r="GU7" s="214"/>
      <c r="GV7" s="214"/>
      <c r="GW7" s="214"/>
      <c r="GX7" s="214"/>
      <c r="GY7" s="214"/>
      <c r="GZ7" s="214"/>
      <c r="HA7" s="214"/>
      <c r="HB7" s="214"/>
      <c r="HC7" s="214"/>
      <c r="HD7" s="214"/>
      <c r="HE7" s="214"/>
      <c r="HF7" s="214"/>
      <c r="HG7" s="214"/>
      <c r="HH7" s="214"/>
      <c r="HI7" s="214"/>
      <c r="HJ7" s="214"/>
      <c r="HK7" s="214"/>
      <c r="HL7" s="214"/>
      <c r="HM7" s="214"/>
      <c r="HN7" s="214"/>
      <c r="HO7" s="214"/>
      <c r="HP7" s="214"/>
      <c r="HQ7" s="214"/>
      <c r="HR7" s="214"/>
      <c r="HS7" s="214"/>
      <c r="HT7" s="214"/>
      <c r="HU7" s="214"/>
      <c r="HV7" s="214"/>
      <c r="HW7" s="214"/>
      <c r="HX7" s="214"/>
      <c r="HY7" s="214"/>
      <c r="HZ7" s="214"/>
      <c r="IA7" s="214"/>
      <c r="IB7" s="214"/>
      <c r="IC7" s="214"/>
      <c r="ID7" s="214"/>
      <c r="IE7" s="214"/>
      <c r="IF7" s="214"/>
      <c r="IG7" s="214"/>
      <c r="IH7" s="214"/>
      <c r="II7" s="214"/>
      <c r="IJ7" s="214"/>
      <c r="IK7" s="214"/>
      <c r="IL7" s="214"/>
      <c r="IM7" s="214"/>
      <c r="IN7" s="214"/>
      <c r="IO7" s="214"/>
      <c r="IP7" s="214"/>
      <c r="IQ7" s="214"/>
      <c r="IR7" s="214"/>
      <c r="IS7" s="214"/>
      <c r="IT7" s="214"/>
      <c r="IU7" s="214"/>
      <c r="IV7" s="214"/>
    </row>
    <row r="8" spans="1:256" s="215" customFormat="1" ht="26.25" thickBot="1">
      <c r="A8" s="1642"/>
      <c r="B8" s="228" t="s">
        <v>73</v>
      </c>
      <c r="C8" s="229">
        <v>0.12887237263565568</v>
      </c>
      <c r="D8" s="230">
        <v>0.17913395153497028</v>
      </c>
      <c r="E8" s="230">
        <v>8.1514568362325956E-2</v>
      </c>
      <c r="F8" s="230">
        <v>8.1285168186994355E-2</v>
      </c>
      <c r="G8" s="230">
        <v>7.4364208710509278E-2</v>
      </c>
      <c r="H8" s="230">
        <v>0.24746237262119641</v>
      </c>
      <c r="I8" s="230">
        <v>0.1675795814521322</v>
      </c>
      <c r="J8" s="231">
        <v>0.10714886161336015</v>
      </c>
      <c r="K8" s="214"/>
      <c r="L8" s="214"/>
      <c r="M8" s="214"/>
      <c r="N8" s="214"/>
      <c r="O8" s="214"/>
      <c r="P8" s="214"/>
      <c r="Q8" s="214"/>
      <c r="R8" s="214"/>
      <c r="S8" s="214"/>
      <c r="T8" s="214"/>
      <c r="U8" s="214"/>
      <c r="V8" s="214"/>
      <c r="W8" s="214"/>
      <c r="X8" s="214"/>
      <c r="Y8" s="214"/>
      <c r="Z8" s="214"/>
      <c r="AA8" s="214"/>
      <c r="AB8" s="214"/>
      <c r="AC8" s="214"/>
      <c r="AD8" s="214"/>
      <c r="AE8" s="214"/>
      <c r="AF8" s="214"/>
      <c r="AG8" s="214"/>
      <c r="AH8" s="214"/>
      <c r="AI8" s="214"/>
      <c r="AJ8" s="214"/>
      <c r="AK8" s="214"/>
      <c r="AL8" s="214"/>
      <c r="AM8" s="214"/>
      <c r="AN8" s="214"/>
      <c r="AO8" s="214"/>
      <c r="AP8" s="214"/>
      <c r="AQ8" s="214"/>
      <c r="AR8" s="214"/>
      <c r="AS8" s="214"/>
      <c r="AT8" s="214"/>
      <c r="AU8" s="214"/>
      <c r="AV8" s="214"/>
      <c r="AW8" s="214"/>
      <c r="AX8" s="214"/>
      <c r="AY8" s="214"/>
      <c r="AZ8" s="214"/>
      <c r="BA8" s="214"/>
      <c r="BB8" s="214"/>
      <c r="BC8" s="214"/>
      <c r="BD8" s="214"/>
      <c r="BE8" s="214"/>
      <c r="BF8" s="214"/>
      <c r="BG8" s="214"/>
      <c r="BH8" s="214"/>
      <c r="BI8" s="214"/>
      <c r="BJ8" s="214"/>
      <c r="BK8" s="214"/>
      <c r="BL8" s="214"/>
      <c r="BM8" s="214"/>
      <c r="BN8" s="214"/>
      <c r="BO8" s="214"/>
      <c r="BP8" s="214"/>
      <c r="BQ8" s="214"/>
      <c r="BR8" s="214"/>
      <c r="BS8" s="214"/>
      <c r="BT8" s="214"/>
      <c r="BU8" s="214"/>
      <c r="BV8" s="214"/>
      <c r="BW8" s="214"/>
      <c r="BX8" s="214"/>
      <c r="BY8" s="214"/>
      <c r="BZ8" s="214"/>
      <c r="CA8" s="214"/>
      <c r="CB8" s="214"/>
      <c r="CC8" s="214"/>
      <c r="CD8" s="214"/>
      <c r="CE8" s="214"/>
      <c r="CF8" s="214"/>
      <c r="CG8" s="214"/>
      <c r="CH8" s="214"/>
      <c r="CI8" s="214"/>
      <c r="CJ8" s="214"/>
      <c r="CK8" s="214"/>
      <c r="CL8" s="214"/>
      <c r="CM8" s="214"/>
      <c r="CN8" s="214"/>
      <c r="CO8" s="214"/>
      <c r="CP8" s="214"/>
      <c r="CQ8" s="214"/>
      <c r="CR8" s="214"/>
      <c r="CS8" s="214"/>
      <c r="CT8" s="214"/>
      <c r="CU8" s="214"/>
      <c r="CV8" s="214"/>
      <c r="CW8" s="214"/>
      <c r="CX8" s="214"/>
      <c r="CY8" s="214"/>
      <c r="CZ8" s="214"/>
      <c r="DA8" s="214"/>
      <c r="DB8" s="214"/>
      <c r="DC8" s="214"/>
      <c r="DD8" s="214"/>
      <c r="DE8" s="214"/>
      <c r="DF8" s="214"/>
      <c r="DG8" s="214"/>
      <c r="DH8" s="214"/>
      <c r="DI8" s="214"/>
      <c r="DJ8" s="214"/>
      <c r="DK8" s="214"/>
      <c r="DL8" s="214"/>
      <c r="DM8" s="214"/>
      <c r="DN8" s="214"/>
      <c r="DO8" s="214"/>
      <c r="DP8" s="214"/>
      <c r="DQ8" s="214"/>
      <c r="DR8" s="214"/>
      <c r="DS8" s="214"/>
      <c r="DT8" s="214"/>
      <c r="DU8" s="214"/>
      <c r="DV8" s="214"/>
      <c r="DW8" s="214"/>
      <c r="DX8" s="214"/>
      <c r="DY8" s="214"/>
      <c r="DZ8" s="214"/>
      <c r="EA8" s="214"/>
      <c r="EB8" s="214"/>
      <c r="EC8" s="214"/>
      <c r="ED8" s="214"/>
      <c r="EE8" s="214"/>
      <c r="EF8" s="214"/>
      <c r="EG8" s="214"/>
      <c r="EH8" s="214"/>
      <c r="EI8" s="214"/>
      <c r="EJ8" s="214"/>
      <c r="EK8" s="214"/>
      <c r="EL8" s="214"/>
      <c r="EM8" s="214"/>
      <c r="EN8" s="214"/>
      <c r="EO8" s="214"/>
      <c r="EP8" s="214"/>
      <c r="EQ8" s="214"/>
      <c r="ER8" s="214"/>
      <c r="ES8" s="214"/>
      <c r="ET8" s="214"/>
      <c r="EU8" s="214"/>
      <c r="EV8" s="214"/>
      <c r="EW8" s="214"/>
      <c r="EX8" s="214"/>
      <c r="EY8" s="214"/>
      <c r="EZ8" s="214"/>
      <c r="FA8" s="214"/>
      <c r="FB8" s="214"/>
      <c r="FC8" s="214"/>
      <c r="FD8" s="214"/>
      <c r="FE8" s="214"/>
      <c r="FF8" s="214"/>
      <c r="FG8" s="214"/>
      <c r="FH8" s="214"/>
      <c r="FI8" s="214"/>
      <c r="FJ8" s="214"/>
      <c r="FK8" s="214"/>
      <c r="FL8" s="214"/>
      <c r="FM8" s="214"/>
      <c r="FN8" s="214"/>
      <c r="FO8" s="214"/>
      <c r="FP8" s="214"/>
      <c r="FQ8" s="214"/>
      <c r="FR8" s="214"/>
      <c r="FS8" s="214"/>
      <c r="FT8" s="214"/>
      <c r="FU8" s="214"/>
      <c r="FV8" s="214"/>
      <c r="FW8" s="214"/>
      <c r="FX8" s="214"/>
      <c r="FY8" s="214"/>
      <c r="FZ8" s="214"/>
      <c r="GA8" s="214"/>
      <c r="GB8" s="214"/>
      <c r="GC8" s="214"/>
      <c r="GD8" s="214"/>
      <c r="GE8" s="214"/>
      <c r="GF8" s="214"/>
      <c r="GG8" s="214"/>
      <c r="GH8" s="214"/>
      <c r="GI8" s="214"/>
      <c r="GJ8" s="214"/>
      <c r="GK8" s="214"/>
      <c r="GL8" s="214"/>
      <c r="GM8" s="214"/>
      <c r="GN8" s="214"/>
      <c r="GO8" s="214"/>
      <c r="GP8" s="214"/>
      <c r="GQ8" s="214"/>
      <c r="GR8" s="214"/>
      <c r="GS8" s="214"/>
      <c r="GT8" s="214"/>
      <c r="GU8" s="214"/>
      <c r="GV8" s="214"/>
      <c r="GW8" s="214"/>
      <c r="GX8" s="214"/>
      <c r="GY8" s="214"/>
      <c r="GZ8" s="214"/>
      <c r="HA8" s="214"/>
      <c r="HB8" s="214"/>
      <c r="HC8" s="214"/>
      <c r="HD8" s="214"/>
      <c r="HE8" s="214"/>
      <c r="HF8" s="214"/>
      <c r="HG8" s="214"/>
      <c r="HH8" s="214"/>
      <c r="HI8" s="214"/>
      <c r="HJ8" s="214"/>
      <c r="HK8" s="214"/>
      <c r="HL8" s="214"/>
      <c r="HM8" s="214"/>
      <c r="HN8" s="214"/>
      <c r="HO8" s="214"/>
      <c r="HP8" s="214"/>
      <c r="HQ8" s="214"/>
      <c r="HR8" s="214"/>
      <c r="HS8" s="214"/>
      <c r="HT8" s="214"/>
      <c r="HU8" s="214"/>
      <c r="HV8" s="214"/>
      <c r="HW8" s="214"/>
      <c r="HX8" s="214"/>
      <c r="HY8" s="214"/>
      <c r="HZ8" s="214"/>
      <c r="IA8" s="214"/>
      <c r="IB8" s="214"/>
      <c r="IC8" s="214"/>
      <c r="ID8" s="214"/>
      <c r="IE8" s="214"/>
      <c r="IF8" s="214"/>
      <c r="IG8" s="214"/>
      <c r="IH8" s="214"/>
      <c r="II8" s="214"/>
      <c r="IJ8" s="214"/>
      <c r="IK8" s="214"/>
      <c r="IL8" s="214"/>
      <c r="IM8" s="214"/>
      <c r="IN8" s="214"/>
      <c r="IO8" s="214"/>
      <c r="IP8" s="214"/>
      <c r="IQ8" s="214"/>
      <c r="IR8" s="214"/>
      <c r="IS8" s="214"/>
      <c r="IT8" s="214"/>
      <c r="IU8" s="214"/>
      <c r="IV8" s="214"/>
    </row>
    <row r="9" spans="1:256" s="215" customFormat="1" ht="38.25">
      <c r="A9" s="1643" t="s">
        <v>158</v>
      </c>
      <c r="B9" s="220" t="s">
        <v>157</v>
      </c>
      <c r="C9" s="221">
        <v>0.16379148111488204</v>
      </c>
      <c r="D9" s="232">
        <v>0.16737596470216864</v>
      </c>
      <c r="E9" s="232">
        <v>0.16637022673961296</v>
      </c>
      <c r="F9" s="232">
        <v>0.16362226649237066</v>
      </c>
      <c r="G9" s="232">
        <v>0.1669738957097506</v>
      </c>
      <c r="H9" s="232">
        <v>0.16749003929826445</v>
      </c>
      <c r="I9" s="232">
        <v>0.16726586312569552</v>
      </c>
      <c r="J9" s="222">
        <v>0.15535001517362529</v>
      </c>
      <c r="K9" s="214"/>
      <c r="L9" s="214"/>
      <c r="M9" s="233"/>
      <c r="N9" s="214"/>
      <c r="O9" s="214"/>
      <c r="P9" s="214"/>
      <c r="Q9" s="214"/>
      <c r="R9" s="214"/>
      <c r="S9" s="214"/>
      <c r="T9" s="214"/>
      <c r="U9" s="214"/>
      <c r="V9" s="214"/>
      <c r="W9" s="214"/>
      <c r="X9" s="214"/>
      <c r="Y9" s="214"/>
      <c r="Z9" s="214"/>
      <c r="AA9" s="214"/>
      <c r="AB9" s="214"/>
      <c r="AC9" s="214"/>
      <c r="AD9" s="214"/>
      <c r="AE9" s="214"/>
      <c r="AF9" s="214"/>
      <c r="AG9" s="214"/>
      <c r="AH9" s="214"/>
      <c r="AI9" s="214"/>
      <c r="AJ9" s="214"/>
      <c r="AK9" s="214"/>
      <c r="AL9" s="214"/>
      <c r="AM9" s="214"/>
      <c r="AN9" s="214"/>
      <c r="AO9" s="214"/>
      <c r="AP9" s="214"/>
      <c r="AQ9" s="214"/>
      <c r="AR9" s="214"/>
      <c r="AS9" s="214"/>
      <c r="AT9" s="214"/>
      <c r="AU9" s="214"/>
      <c r="AV9" s="214"/>
      <c r="AW9" s="214"/>
      <c r="AX9" s="214"/>
      <c r="AY9" s="214"/>
      <c r="AZ9" s="214"/>
      <c r="BA9" s="214"/>
      <c r="BB9" s="214"/>
      <c r="BC9" s="214"/>
      <c r="BD9" s="214"/>
      <c r="BE9" s="214"/>
      <c r="BF9" s="214"/>
      <c r="BG9" s="214"/>
      <c r="BH9" s="214"/>
      <c r="BI9" s="214"/>
      <c r="BJ9" s="214"/>
      <c r="BK9" s="214"/>
      <c r="BL9" s="214"/>
      <c r="BM9" s="214"/>
      <c r="BN9" s="214"/>
      <c r="BO9" s="214"/>
      <c r="BP9" s="214"/>
      <c r="BQ9" s="214"/>
      <c r="BR9" s="214"/>
      <c r="BS9" s="214"/>
      <c r="BT9" s="214"/>
      <c r="BU9" s="214"/>
      <c r="BV9" s="214"/>
      <c r="BW9" s="214"/>
      <c r="BX9" s="214"/>
      <c r="BY9" s="214"/>
      <c r="BZ9" s="214"/>
      <c r="CA9" s="214"/>
      <c r="CB9" s="214"/>
      <c r="CC9" s="214"/>
      <c r="CD9" s="214"/>
      <c r="CE9" s="214"/>
      <c r="CF9" s="214"/>
      <c r="CG9" s="214"/>
      <c r="CH9" s="214"/>
      <c r="CI9" s="214"/>
      <c r="CJ9" s="214"/>
      <c r="CK9" s="214"/>
      <c r="CL9" s="214"/>
      <c r="CM9" s="214"/>
      <c r="CN9" s="214"/>
      <c r="CO9" s="214"/>
      <c r="CP9" s="214"/>
      <c r="CQ9" s="214"/>
      <c r="CR9" s="214"/>
      <c r="CS9" s="214"/>
      <c r="CT9" s="214"/>
      <c r="CU9" s="214"/>
      <c r="CV9" s="214"/>
      <c r="CW9" s="214"/>
      <c r="CX9" s="214"/>
      <c r="CY9" s="214"/>
      <c r="CZ9" s="214"/>
      <c r="DA9" s="214"/>
      <c r="DB9" s="214"/>
      <c r="DC9" s="214"/>
      <c r="DD9" s="214"/>
      <c r="DE9" s="214"/>
      <c r="DF9" s="214"/>
      <c r="DG9" s="214"/>
      <c r="DH9" s="214"/>
      <c r="DI9" s="214"/>
      <c r="DJ9" s="214"/>
      <c r="DK9" s="214"/>
      <c r="DL9" s="214"/>
      <c r="DM9" s="214"/>
      <c r="DN9" s="214"/>
      <c r="DO9" s="214"/>
      <c r="DP9" s="214"/>
      <c r="DQ9" s="214"/>
      <c r="DR9" s="214"/>
      <c r="DS9" s="214"/>
      <c r="DT9" s="214"/>
      <c r="DU9" s="214"/>
      <c r="DV9" s="214"/>
      <c r="DW9" s="214"/>
      <c r="DX9" s="214"/>
      <c r="DY9" s="214"/>
      <c r="DZ9" s="214"/>
      <c r="EA9" s="214"/>
      <c r="EB9" s="214"/>
      <c r="EC9" s="214"/>
      <c r="ED9" s="214"/>
      <c r="EE9" s="214"/>
      <c r="EF9" s="214"/>
      <c r="EG9" s="214"/>
      <c r="EH9" s="214"/>
      <c r="EI9" s="214"/>
      <c r="EJ9" s="214"/>
      <c r="EK9" s="214"/>
      <c r="EL9" s="214"/>
      <c r="EM9" s="214"/>
      <c r="EN9" s="214"/>
      <c r="EO9" s="214"/>
      <c r="EP9" s="214"/>
      <c r="EQ9" s="214"/>
      <c r="ER9" s="214"/>
      <c r="ES9" s="214"/>
      <c r="ET9" s="214"/>
      <c r="EU9" s="214"/>
      <c r="EV9" s="214"/>
      <c r="EW9" s="214"/>
      <c r="EX9" s="214"/>
      <c r="EY9" s="214"/>
      <c r="EZ9" s="214"/>
      <c r="FA9" s="214"/>
      <c r="FB9" s="214"/>
      <c r="FC9" s="214"/>
      <c r="FD9" s="214"/>
      <c r="FE9" s="214"/>
      <c r="FF9" s="214"/>
      <c r="FG9" s="214"/>
      <c r="FH9" s="214"/>
      <c r="FI9" s="214"/>
      <c r="FJ9" s="214"/>
      <c r="FK9" s="214"/>
      <c r="FL9" s="214"/>
      <c r="FM9" s="214"/>
      <c r="FN9" s="214"/>
      <c r="FO9" s="214"/>
      <c r="FP9" s="214"/>
      <c r="FQ9" s="214"/>
      <c r="FR9" s="214"/>
      <c r="FS9" s="214"/>
      <c r="FT9" s="214"/>
      <c r="FU9" s="214"/>
      <c r="FV9" s="214"/>
      <c r="FW9" s="214"/>
      <c r="FX9" s="214"/>
      <c r="FY9" s="214"/>
      <c r="FZ9" s="214"/>
      <c r="GA9" s="214"/>
      <c r="GB9" s="214"/>
      <c r="GC9" s="214"/>
      <c r="GD9" s="214"/>
      <c r="GE9" s="214"/>
      <c r="GF9" s="214"/>
      <c r="GG9" s="214"/>
      <c r="GH9" s="214"/>
      <c r="GI9" s="214"/>
      <c r="GJ9" s="214"/>
      <c r="GK9" s="214"/>
      <c r="GL9" s="214"/>
      <c r="GM9" s="214"/>
      <c r="GN9" s="214"/>
      <c r="GO9" s="214"/>
      <c r="GP9" s="214"/>
      <c r="GQ9" s="214"/>
      <c r="GR9" s="214"/>
      <c r="GS9" s="214"/>
      <c r="GT9" s="214"/>
      <c r="GU9" s="214"/>
      <c r="GV9" s="214"/>
      <c r="GW9" s="214"/>
      <c r="GX9" s="214"/>
      <c r="GY9" s="214"/>
      <c r="GZ9" s="214"/>
      <c r="HA9" s="214"/>
      <c r="HB9" s="214"/>
      <c r="HC9" s="214"/>
      <c r="HD9" s="214"/>
      <c r="HE9" s="214"/>
      <c r="HF9" s="214"/>
      <c r="HG9" s="214"/>
      <c r="HH9" s="214"/>
      <c r="HI9" s="214"/>
      <c r="HJ9" s="214"/>
      <c r="HK9" s="214"/>
      <c r="HL9" s="214"/>
      <c r="HM9" s="214"/>
      <c r="HN9" s="214"/>
      <c r="HO9" s="214"/>
      <c r="HP9" s="214"/>
      <c r="HQ9" s="214"/>
      <c r="HR9" s="214"/>
      <c r="HS9" s="214"/>
      <c r="HT9" s="214"/>
      <c r="HU9" s="214"/>
      <c r="HV9" s="214"/>
      <c r="HW9" s="214"/>
      <c r="HX9" s="214"/>
      <c r="HY9" s="214"/>
      <c r="HZ9" s="214"/>
      <c r="IA9" s="214"/>
      <c r="IB9" s="214"/>
      <c r="IC9" s="214"/>
      <c r="ID9" s="214"/>
      <c r="IE9" s="214"/>
      <c r="IF9" s="214"/>
      <c r="IG9" s="214"/>
      <c r="IH9" s="214"/>
      <c r="II9" s="214"/>
      <c r="IJ9" s="214"/>
      <c r="IK9" s="214"/>
      <c r="IL9" s="214"/>
      <c r="IM9" s="214"/>
      <c r="IN9" s="214"/>
      <c r="IO9" s="214"/>
      <c r="IP9" s="214"/>
      <c r="IQ9" s="214"/>
      <c r="IR9" s="214"/>
      <c r="IS9" s="214"/>
      <c r="IT9" s="214"/>
      <c r="IU9" s="214"/>
      <c r="IV9" s="214"/>
    </row>
    <row r="10" spans="1:256" s="215" customFormat="1" ht="51">
      <c r="A10" s="1641"/>
      <c r="B10" s="224" t="s">
        <v>1028</v>
      </c>
      <c r="C10" s="225">
        <v>0.19935838138864445</v>
      </c>
      <c r="D10" s="226">
        <v>0.24483082295075814</v>
      </c>
      <c r="E10" s="226">
        <v>0.16477866221255411</v>
      </c>
      <c r="F10" s="226">
        <v>0.1406129663693137</v>
      </c>
      <c r="G10" s="226">
        <v>0.14843470956287344</v>
      </c>
      <c r="H10" s="226">
        <v>0.34901304700046898</v>
      </c>
      <c r="I10" s="226">
        <v>0.24319496662985771</v>
      </c>
      <c r="J10" s="227">
        <v>0.17881608824337805</v>
      </c>
      <c r="K10" s="214"/>
      <c r="L10" s="214"/>
      <c r="M10" s="214"/>
      <c r="N10" s="214"/>
      <c r="O10" s="214"/>
      <c r="P10" s="214"/>
      <c r="Q10" s="214"/>
      <c r="R10" s="214"/>
      <c r="S10" s="214"/>
      <c r="T10" s="214"/>
      <c r="U10" s="214"/>
      <c r="V10" s="214"/>
      <c r="W10" s="214"/>
      <c r="X10" s="214"/>
      <c r="Y10" s="214"/>
      <c r="Z10" s="214"/>
      <c r="AA10" s="214"/>
      <c r="AB10" s="214"/>
      <c r="AC10" s="214"/>
      <c r="AD10" s="214"/>
      <c r="AE10" s="214"/>
      <c r="AF10" s="214"/>
      <c r="AG10" s="214"/>
      <c r="AH10" s="214"/>
      <c r="AI10" s="214"/>
      <c r="AJ10" s="214"/>
      <c r="AK10" s="214"/>
      <c r="AL10" s="214"/>
      <c r="AM10" s="214"/>
      <c r="AN10" s="214"/>
      <c r="AO10" s="214"/>
      <c r="AP10" s="214"/>
      <c r="AQ10" s="214"/>
      <c r="AR10" s="214"/>
      <c r="AS10" s="214"/>
      <c r="AT10" s="214"/>
      <c r="AU10" s="214"/>
      <c r="AV10" s="214"/>
      <c r="AW10" s="214"/>
      <c r="AX10" s="214"/>
      <c r="AY10" s="214"/>
      <c r="AZ10" s="214"/>
      <c r="BA10" s="214"/>
      <c r="BB10" s="214"/>
      <c r="BC10" s="214"/>
      <c r="BD10" s="214"/>
      <c r="BE10" s="214"/>
      <c r="BF10" s="214"/>
      <c r="BG10" s="214"/>
      <c r="BH10" s="214"/>
      <c r="BI10" s="214"/>
      <c r="BJ10" s="214"/>
      <c r="BK10" s="214"/>
      <c r="BL10" s="214"/>
      <c r="BM10" s="214"/>
      <c r="BN10" s="214"/>
      <c r="BO10" s="214"/>
      <c r="BP10" s="214"/>
      <c r="BQ10" s="214"/>
      <c r="BR10" s="214"/>
      <c r="BS10" s="214"/>
      <c r="BT10" s="214"/>
      <c r="BU10" s="214"/>
      <c r="BV10" s="214"/>
      <c r="BW10" s="214"/>
      <c r="BX10" s="214"/>
      <c r="BY10" s="214"/>
      <c r="BZ10" s="214"/>
      <c r="CA10" s="214"/>
      <c r="CB10" s="214"/>
      <c r="CC10" s="214"/>
      <c r="CD10" s="214"/>
      <c r="CE10" s="214"/>
      <c r="CF10" s="214"/>
      <c r="CG10" s="214"/>
      <c r="CH10" s="214"/>
      <c r="CI10" s="214"/>
      <c r="CJ10" s="214"/>
      <c r="CK10" s="214"/>
      <c r="CL10" s="214"/>
      <c r="CM10" s="214"/>
      <c r="CN10" s="214"/>
      <c r="CO10" s="214"/>
      <c r="CP10" s="214"/>
      <c r="CQ10" s="214"/>
      <c r="CR10" s="214"/>
      <c r="CS10" s="214"/>
      <c r="CT10" s="214"/>
      <c r="CU10" s="214"/>
      <c r="CV10" s="214"/>
      <c r="CW10" s="214"/>
      <c r="CX10" s="214"/>
      <c r="CY10" s="214"/>
      <c r="CZ10" s="214"/>
      <c r="DA10" s="214"/>
      <c r="DB10" s="214"/>
      <c r="DC10" s="214"/>
      <c r="DD10" s="214"/>
      <c r="DE10" s="214"/>
      <c r="DF10" s="214"/>
      <c r="DG10" s="214"/>
      <c r="DH10" s="214"/>
      <c r="DI10" s="214"/>
      <c r="DJ10" s="214"/>
      <c r="DK10" s="214"/>
      <c r="DL10" s="214"/>
      <c r="DM10" s="214"/>
      <c r="DN10" s="214"/>
      <c r="DO10" s="214"/>
      <c r="DP10" s="214"/>
      <c r="DQ10" s="214"/>
      <c r="DR10" s="214"/>
      <c r="DS10" s="214"/>
      <c r="DT10" s="214"/>
      <c r="DU10" s="214"/>
      <c r="DV10" s="214"/>
      <c r="DW10" s="214"/>
      <c r="DX10" s="214"/>
      <c r="DY10" s="214"/>
      <c r="DZ10" s="214"/>
      <c r="EA10" s="214"/>
      <c r="EB10" s="214"/>
      <c r="EC10" s="214"/>
      <c r="ED10" s="214"/>
      <c r="EE10" s="214"/>
      <c r="EF10" s="214"/>
      <c r="EG10" s="214"/>
      <c r="EH10" s="214"/>
      <c r="EI10" s="214"/>
      <c r="EJ10" s="214"/>
      <c r="EK10" s="214"/>
      <c r="EL10" s="214"/>
      <c r="EM10" s="214"/>
      <c r="EN10" s="214"/>
      <c r="EO10" s="214"/>
      <c r="EP10" s="214"/>
      <c r="EQ10" s="214"/>
      <c r="ER10" s="214"/>
      <c r="ES10" s="214"/>
      <c r="ET10" s="214"/>
      <c r="EU10" s="214"/>
      <c r="EV10" s="214"/>
      <c r="EW10" s="214"/>
      <c r="EX10" s="214"/>
      <c r="EY10" s="214"/>
      <c r="EZ10" s="214"/>
      <c r="FA10" s="214"/>
      <c r="FB10" s="214"/>
      <c r="FC10" s="214"/>
      <c r="FD10" s="214"/>
      <c r="FE10" s="214"/>
      <c r="FF10" s="214"/>
      <c r="FG10" s="214"/>
      <c r="FH10" s="214"/>
      <c r="FI10" s="214"/>
      <c r="FJ10" s="214"/>
      <c r="FK10" s="214"/>
      <c r="FL10" s="214"/>
      <c r="FM10" s="214"/>
      <c r="FN10" s="214"/>
      <c r="FO10" s="214"/>
      <c r="FP10" s="214"/>
      <c r="FQ10" s="214"/>
      <c r="FR10" s="214"/>
      <c r="FS10" s="214"/>
      <c r="FT10" s="214"/>
      <c r="FU10" s="214"/>
      <c r="FV10" s="214"/>
      <c r="FW10" s="214"/>
      <c r="FX10" s="214"/>
      <c r="FY10" s="214"/>
      <c r="FZ10" s="214"/>
      <c r="GA10" s="214"/>
      <c r="GB10" s="214"/>
      <c r="GC10" s="214"/>
      <c r="GD10" s="214"/>
      <c r="GE10" s="214"/>
      <c r="GF10" s="214"/>
      <c r="GG10" s="214"/>
      <c r="GH10" s="214"/>
      <c r="GI10" s="214"/>
      <c r="GJ10" s="214"/>
      <c r="GK10" s="214"/>
      <c r="GL10" s="214"/>
      <c r="GM10" s="214"/>
      <c r="GN10" s="214"/>
      <c r="GO10" s="214"/>
      <c r="GP10" s="214"/>
      <c r="GQ10" s="214"/>
      <c r="GR10" s="214"/>
      <c r="GS10" s="214"/>
      <c r="GT10" s="214"/>
      <c r="GU10" s="214"/>
      <c r="GV10" s="214"/>
      <c r="GW10" s="214"/>
      <c r="GX10" s="214"/>
      <c r="GY10" s="214"/>
      <c r="GZ10" s="214"/>
      <c r="HA10" s="214"/>
      <c r="HB10" s="214"/>
      <c r="HC10" s="214"/>
      <c r="HD10" s="214"/>
      <c r="HE10" s="214"/>
      <c r="HF10" s="214"/>
      <c r="HG10" s="214"/>
      <c r="HH10" s="214"/>
      <c r="HI10" s="214"/>
      <c r="HJ10" s="214"/>
      <c r="HK10" s="214"/>
      <c r="HL10" s="214"/>
      <c r="HM10" s="214"/>
      <c r="HN10" s="214"/>
      <c r="HO10" s="214"/>
      <c r="HP10" s="214"/>
      <c r="HQ10" s="214"/>
      <c r="HR10" s="214"/>
      <c r="HS10" s="214"/>
      <c r="HT10" s="214"/>
      <c r="HU10" s="214"/>
      <c r="HV10" s="214"/>
      <c r="HW10" s="214"/>
      <c r="HX10" s="214"/>
      <c r="HY10" s="214"/>
      <c r="HZ10" s="214"/>
      <c r="IA10" s="214"/>
      <c r="IB10" s="214"/>
      <c r="IC10" s="214"/>
      <c r="ID10" s="214"/>
      <c r="IE10" s="214"/>
      <c r="IF10" s="214"/>
      <c r="IG10" s="214"/>
      <c r="IH10" s="214"/>
      <c r="II10" s="214"/>
      <c r="IJ10" s="214"/>
      <c r="IK10" s="214"/>
      <c r="IL10" s="214"/>
      <c r="IM10" s="214"/>
      <c r="IN10" s="214"/>
      <c r="IO10" s="214"/>
      <c r="IP10" s="214"/>
      <c r="IQ10" s="214"/>
      <c r="IR10" s="214"/>
      <c r="IS10" s="214"/>
      <c r="IT10" s="214"/>
      <c r="IU10" s="214"/>
      <c r="IV10" s="214"/>
    </row>
    <row r="11" spans="1:256" s="215" customFormat="1" ht="26.25" thickBot="1">
      <c r="A11" s="1644"/>
      <c r="B11" s="228" t="s">
        <v>73</v>
      </c>
      <c r="C11" s="234">
        <v>0.14918415545297625</v>
      </c>
      <c r="D11" s="235">
        <v>0.19922429928060445</v>
      </c>
      <c r="E11" s="235">
        <v>0.10250130505012078</v>
      </c>
      <c r="F11" s="235">
        <v>0.10239109262837821</v>
      </c>
      <c r="G11" s="235">
        <v>9.4291965644392586E-2</v>
      </c>
      <c r="H11" s="235">
        <v>0.26380881451507732</v>
      </c>
      <c r="I11" s="235">
        <v>0.19038699722710273</v>
      </c>
      <c r="J11" s="236">
        <v>0.1277492160386681</v>
      </c>
      <c r="K11" s="214"/>
      <c r="L11" s="214"/>
      <c r="M11" s="214"/>
      <c r="N11" s="214"/>
      <c r="O11" s="214"/>
      <c r="P11" s="214"/>
      <c r="Q11" s="214"/>
      <c r="R11" s="214"/>
      <c r="S11" s="214"/>
      <c r="T11" s="214"/>
      <c r="U11" s="214"/>
      <c r="V11" s="214"/>
      <c r="W11" s="214"/>
      <c r="X11" s="214"/>
      <c r="Y11" s="214"/>
      <c r="Z11" s="214"/>
      <c r="AA11" s="214"/>
      <c r="AB11" s="214"/>
      <c r="AC11" s="214"/>
      <c r="AD11" s="214"/>
      <c r="AE11" s="214"/>
      <c r="AF11" s="214"/>
      <c r="AG11" s="214"/>
      <c r="AH11" s="214"/>
      <c r="AI11" s="214"/>
      <c r="AJ11" s="214"/>
      <c r="AK11" s="214"/>
      <c r="AL11" s="214"/>
      <c r="AM11" s="214"/>
      <c r="AN11" s="214"/>
      <c r="AO11" s="214"/>
      <c r="AP11" s="214"/>
      <c r="AQ11" s="214"/>
      <c r="AR11" s="214"/>
      <c r="AS11" s="214"/>
      <c r="AT11" s="214"/>
      <c r="AU11" s="214"/>
      <c r="AV11" s="214"/>
      <c r="AW11" s="214"/>
      <c r="AX11" s="214"/>
      <c r="AY11" s="214"/>
      <c r="AZ11" s="214"/>
      <c r="BA11" s="214"/>
      <c r="BB11" s="214"/>
      <c r="BC11" s="214"/>
      <c r="BD11" s="214"/>
      <c r="BE11" s="214"/>
      <c r="BF11" s="214"/>
      <c r="BG11" s="214"/>
      <c r="BH11" s="214"/>
      <c r="BI11" s="214"/>
      <c r="BJ11" s="214"/>
      <c r="BK11" s="214"/>
      <c r="BL11" s="214"/>
      <c r="BM11" s="214"/>
      <c r="BN11" s="214"/>
      <c r="BO11" s="214"/>
      <c r="BP11" s="214"/>
      <c r="BQ11" s="214"/>
      <c r="BR11" s="214"/>
      <c r="BS11" s="214"/>
      <c r="BT11" s="214"/>
      <c r="BU11" s="214"/>
      <c r="BV11" s="214"/>
      <c r="BW11" s="214"/>
      <c r="BX11" s="214"/>
      <c r="BY11" s="214"/>
      <c r="BZ11" s="214"/>
      <c r="CA11" s="214"/>
      <c r="CB11" s="214"/>
      <c r="CC11" s="214"/>
      <c r="CD11" s="214"/>
      <c r="CE11" s="214"/>
      <c r="CF11" s="214"/>
      <c r="CG11" s="214"/>
      <c r="CH11" s="214"/>
      <c r="CI11" s="214"/>
      <c r="CJ11" s="214"/>
      <c r="CK11" s="214"/>
      <c r="CL11" s="214"/>
      <c r="CM11" s="214"/>
      <c r="CN11" s="214"/>
      <c r="CO11" s="214"/>
      <c r="CP11" s="214"/>
      <c r="CQ11" s="214"/>
      <c r="CR11" s="214"/>
      <c r="CS11" s="214"/>
      <c r="CT11" s="214"/>
      <c r="CU11" s="214"/>
      <c r="CV11" s="214"/>
      <c r="CW11" s="214"/>
      <c r="CX11" s="214"/>
      <c r="CY11" s="214"/>
      <c r="CZ11" s="214"/>
      <c r="DA11" s="214"/>
      <c r="DB11" s="214"/>
      <c r="DC11" s="214"/>
      <c r="DD11" s="214"/>
      <c r="DE11" s="214"/>
      <c r="DF11" s="214"/>
      <c r="DG11" s="214"/>
      <c r="DH11" s="214"/>
      <c r="DI11" s="214"/>
      <c r="DJ11" s="214"/>
      <c r="DK11" s="214"/>
      <c r="DL11" s="214"/>
      <c r="DM11" s="214"/>
      <c r="DN11" s="214"/>
      <c r="DO11" s="214"/>
      <c r="DP11" s="214"/>
      <c r="DQ11" s="214"/>
      <c r="DR11" s="214"/>
      <c r="DS11" s="214"/>
      <c r="DT11" s="214"/>
      <c r="DU11" s="214"/>
      <c r="DV11" s="214"/>
      <c r="DW11" s="214"/>
      <c r="DX11" s="214"/>
      <c r="DY11" s="214"/>
      <c r="DZ11" s="214"/>
      <c r="EA11" s="214"/>
      <c r="EB11" s="214"/>
      <c r="EC11" s="214"/>
      <c r="ED11" s="214"/>
      <c r="EE11" s="214"/>
      <c r="EF11" s="214"/>
      <c r="EG11" s="214"/>
      <c r="EH11" s="214"/>
      <c r="EI11" s="214"/>
      <c r="EJ11" s="214"/>
      <c r="EK11" s="214"/>
      <c r="EL11" s="214"/>
      <c r="EM11" s="214"/>
      <c r="EN11" s="214"/>
      <c r="EO11" s="214"/>
      <c r="EP11" s="214"/>
      <c r="EQ11" s="214"/>
      <c r="ER11" s="214"/>
      <c r="ES11" s="214"/>
      <c r="ET11" s="214"/>
      <c r="EU11" s="214"/>
      <c r="EV11" s="214"/>
      <c r="EW11" s="214"/>
      <c r="EX11" s="214"/>
      <c r="EY11" s="214"/>
      <c r="EZ11" s="214"/>
      <c r="FA11" s="214"/>
      <c r="FB11" s="214"/>
      <c r="FC11" s="214"/>
      <c r="FD11" s="214"/>
      <c r="FE11" s="214"/>
      <c r="FF11" s="214"/>
      <c r="FG11" s="214"/>
      <c r="FH11" s="214"/>
      <c r="FI11" s="214"/>
      <c r="FJ11" s="214"/>
      <c r="FK11" s="214"/>
      <c r="FL11" s="214"/>
      <c r="FM11" s="214"/>
      <c r="FN11" s="214"/>
      <c r="FO11" s="214"/>
      <c r="FP11" s="214"/>
      <c r="FQ11" s="214"/>
      <c r="FR11" s="214"/>
      <c r="FS11" s="214"/>
      <c r="FT11" s="214"/>
      <c r="FU11" s="214"/>
      <c r="FV11" s="214"/>
      <c r="FW11" s="214"/>
      <c r="FX11" s="214"/>
      <c r="FY11" s="214"/>
      <c r="FZ11" s="214"/>
      <c r="GA11" s="214"/>
      <c r="GB11" s="214"/>
      <c r="GC11" s="214"/>
      <c r="GD11" s="214"/>
      <c r="GE11" s="214"/>
      <c r="GF11" s="214"/>
      <c r="GG11" s="214"/>
      <c r="GH11" s="214"/>
      <c r="GI11" s="214"/>
      <c r="GJ11" s="214"/>
      <c r="GK11" s="214"/>
      <c r="GL11" s="214"/>
      <c r="GM11" s="214"/>
      <c r="GN11" s="214"/>
      <c r="GO11" s="214"/>
      <c r="GP11" s="214"/>
      <c r="GQ11" s="214"/>
      <c r="GR11" s="214"/>
      <c r="GS11" s="214"/>
      <c r="GT11" s="214"/>
      <c r="GU11" s="214"/>
      <c r="GV11" s="214"/>
      <c r="GW11" s="214"/>
      <c r="GX11" s="214"/>
      <c r="GY11" s="214"/>
      <c r="GZ11" s="214"/>
      <c r="HA11" s="214"/>
      <c r="HB11" s="214"/>
      <c r="HC11" s="214"/>
      <c r="HD11" s="214"/>
      <c r="HE11" s="214"/>
      <c r="HF11" s="214"/>
      <c r="HG11" s="214"/>
      <c r="HH11" s="214"/>
      <c r="HI11" s="214"/>
      <c r="HJ11" s="214"/>
      <c r="HK11" s="214"/>
      <c r="HL11" s="214"/>
      <c r="HM11" s="214"/>
      <c r="HN11" s="214"/>
      <c r="HO11" s="214"/>
      <c r="HP11" s="214"/>
      <c r="HQ11" s="214"/>
      <c r="HR11" s="214"/>
      <c r="HS11" s="214"/>
      <c r="HT11" s="214"/>
      <c r="HU11" s="214"/>
      <c r="HV11" s="214"/>
      <c r="HW11" s="214"/>
      <c r="HX11" s="214"/>
      <c r="HY11" s="214"/>
      <c r="HZ11" s="214"/>
      <c r="IA11" s="214"/>
      <c r="IB11" s="214"/>
      <c r="IC11" s="214"/>
      <c r="ID11" s="214"/>
      <c r="IE11" s="214"/>
      <c r="IF11" s="214"/>
      <c r="IG11" s="214"/>
      <c r="IH11" s="214"/>
      <c r="II11" s="214"/>
      <c r="IJ11" s="214"/>
      <c r="IK11" s="214"/>
      <c r="IL11" s="214"/>
      <c r="IM11" s="214"/>
      <c r="IN11" s="214"/>
      <c r="IO11" s="214"/>
      <c r="IP11" s="214"/>
      <c r="IQ11" s="214"/>
      <c r="IR11" s="214"/>
      <c r="IS11" s="214"/>
      <c r="IT11" s="214"/>
      <c r="IU11" s="214"/>
      <c r="IV11" s="214"/>
    </row>
    <row r="12" spans="1:256" s="215" customFormat="1" ht="38.25">
      <c r="A12" s="1640" t="s">
        <v>159</v>
      </c>
      <c r="B12" s="220" t="s">
        <v>157</v>
      </c>
      <c r="C12" s="221">
        <v>0.15585947003614212</v>
      </c>
      <c r="D12" s="232">
        <v>0.16661292079800183</v>
      </c>
      <c r="E12" s="232">
        <v>0.16359570691033484</v>
      </c>
      <c r="F12" s="232">
        <v>0.15509201906529432</v>
      </c>
      <c r="G12" s="232">
        <v>0.1654067138207477</v>
      </c>
      <c r="H12" s="232">
        <v>0.16695514458628927</v>
      </c>
      <c r="I12" s="232">
        <v>0.16628261606858255</v>
      </c>
      <c r="J12" s="222">
        <v>0.12758156190058681</v>
      </c>
      <c r="K12" s="214"/>
      <c r="L12" s="214"/>
      <c r="M12" s="233"/>
      <c r="N12" s="214"/>
      <c r="O12" s="214"/>
      <c r="P12" s="214"/>
      <c r="Q12" s="214"/>
      <c r="R12" s="214"/>
      <c r="S12" s="214"/>
      <c r="T12" s="214"/>
      <c r="U12" s="214"/>
      <c r="V12" s="214"/>
      <c r="W12" s="214"/>
      <c r="X12" s="214"/>
      <c r="Y12" s="214"/>
      <c r="Z12" s="214"/>
      <c r="AA12" s="214"/>
      <c r="AB12" s="214"/>
      <c r="AC12" s="214"/>
      <c r="AD12" s="214"/>
      <c r="AE12" s="214"/>
      <c r="AF12" s="214"/>
      <c r="AG12" s="214"/>
      <c r="AH12" s="214"/>
      <c r="AI12" s="214"/>
      <c r="AJ12" s="214"/>
      <c r="AK12" s="214"/>
      <c r="AL12" s="214"/>
      <c r="AM12" s="214"/>
      <c r="AN12" s="214"/>
      <c r="AO12" s="214"/>
      <c r="AP12" s="214"/>
      <c r="AQ12" s="214"/>
      <c r="AR12" s="214"/>
      <c r="AS12" s="214"/>
      <c r="AT12" s="214"/>
      <c r="AU12" s="214"/>
      <c r="AV12" s="214"/>
      <c r="AW12" s="214"/>
      <c r="AX12" s="214"/>
      <c r="AY12" s="214"/>
      <c r="AZ12" s="214"/>
      <c r="BA12" s="214"/>
      <c r="BB12" s="214"/>
      <c r="BC12" s="214"/>
      <c r="BD12" s="214"/>
      <c r="BE12" s="214"/>
      <c r="BF12" s="214"/>
      <c r="BG12" s="214"/>
      <c r="BH12" s="214"/>
      <c r="BI12" s="214"/>
      <c r="BJ12" s="214"/>
      <c r="BK12" s="214"/>
      <c r="BL12" s="214"/>
      <c r="BM12" s="214"/>
      <c r="BN12" s="214"/>
      <c r="BO12" s="214"/>
      <c r="BP12" s="214"/>
      <c r="BQ12" s="214"/>
      <c r="BR12" s="214"/>
      <c r="BS12" s="214"/>
      <c r="BT12" s="214"/>
      <c r="BU12" s="214"/>
      <c r="BV12" s="214"/>
      <c r="BW12" s="214"/>
      <c r="BX12" s="214"/>
      <c r="BY12" s="214"/>
      <c r="BZ12" s="214"/>
      <c r="CA12" s="214"/>
      <c r="CB12" s="214"/>
      <c r="CC12" s="214"/>
      <c r="CD12" s="214"/>
      <c r="CE12" s="214"/>
      <c r="CF12" s="214"/>
      <c r="CG12" s="214"/>
      <c r="CH12" s="214"/>
      <c r="CI12" s="214"/>
      <c r="CJ12" s="214"/>
      <c r="CK12" s="214"/>
      <c r="CL12" s="214"/>
      <c r="CM12" s="214"/>
      <c r="CN12" s="214"/>
      <c r="CO12" s="214"/>
      <c r="CP12" s="214"/>
      <c r="CQ12" s="214"/>
      <c r="CR12" s="214"/>
      <c r="CS12" s="214"/>
      <c r="CT12" s="214"/>
      <c r="CU12" s="214"/>
      <c r="CV12" s="214"/>
      <c r="CW12" s="214"/>
      <c r="CX12" s="214"/>
      <c r="CY12" s="214"/>
      <c r="CZ12" s="214"/>
      <c r="DA12" s="214"/>
      <c r="DB12" s="214"/>
      <c r="DC12" s="214"/>
      <c r="DD12" s="214"/>
      <c r="DE12" s="214"/>
      <c r="DF12" s="214"/>
      <c r="DG12" s="214"/>
      <c r="DH12" s="214"/>
      <c r="DI12" s="214"/>
      <c r="DJ12" s="214"/>
      <c r="DK12" s="214"/>
      <c r="DL12" s="214"/>
      <c r="DM12" s="214"/>
      <c r="DN12" s="214"/>
      <c r="DO12" s="214"/>
      <c r="DP12" s="214"/>
      <c r="DQ12" s="214"/>
      <c r="DR12" s="214"/>
      <c r="DS12" s="214"/>
      <c r="DT12" s="214"/>
      <c r="DU12" s="214"/>
      <c r="DV12" s="214"/>
      <c r="DW12" s="214"/>
      <c r="DX12" s="214"/>
      <c r="DY12" s="214"/>
      <c r="DZ12" s="214"/>
      <c r="EA12" s="214"/>
      <c r="EB12" s="214"/>
      <c r="EC12" s="214"/>
      <c r="ED12" s="214"/>
      <c r="EE12" s="214"/>
      <c r="EF12" s="214"/>
      <c r="EG12" s="214"/>
      <c r="EH12" s="214"/>
      <c r="EI12" s="214"/>
      <c r="EJ12" s="214"/>
      <c r="EK12" s="214"/>
      <c r="EL12" s="214"/>
      <c r="EM12" s="214"/>
      <c r="EN12" s="214"/>
      <c r="EO12" s="214"/>
      <c r="EP12" s="214"/>
      <c r="EQ12" s="214"/>
      <c r="ER12" s="214"/>
      <c r="ES12" s="214"/>
      <c r="ET12" s="214"/>
      <c r="EU12" s="214"/>
      <c r="EV12" s="214"/>
      <c r="EW12" s="214"/>
      <c r="EX12" s="214"/>
      <c r="EY12" s="214"/>
      <c r="EZ12" s="214"/>
      <c r="FA12" s="214"/>
      <c r="FB12" s="214"/>
      <c r="FC12" s="214"/>
      <c r="FD12" s="214"/>
      <c r="FE12" s="214"/>
      <c r="FF12" s="214"/>
      <c r="FG12" s="214"/>
      <c r="FH12" s="214"/>
      <c r="FI12" s="214"/>
      <c r="FJ12" s="214"/>
      <c r="FK12" s="214"/>
      <c r="FL12" s="214"/>
      <c r="FM12" s="214"/>
      <c r="FN12" s="214"/>
      <c r="FO12" s="214"/>
      <c r="FP12" s="214"/>
      <c r="FQ12" s="214"/>
      <c r="FR12" s="214"/>
      <c r="FS12" s="214"/>
      <c r="FT12" s="214"/>
      <c r="FU12" s="214"/>
      <c r="FV12" s="214"/>
      <c r="FW12" s="214"/>
      <c r="FX12" s="214"/>
      <c r="FY12" s="214"/>
      <c r="FZ12" s="214"/>
      <c r="GA12" s="214"/>
      <c r="GB12" s="214"/>
      <c r="GC12" s="214"/>
      <c r="GD12" s="214"/>
      <c r="GE12" s="214"/>
      <c r="GF12" s="214"/>
      <c r="GG12" s="214"/>
      <c r="GH12" s="214"/>
      <c r="GI12" s="214"/>
      <c r="GJ12" s="214"/>
      <c r="GK12" s="214"/>
      <c r="GL12" s="214"/>
      <c r="GM12" s="214"/>
      <c r="GN12" s="214"/>
      <c r="GO12" s="214"/>
      <c r="GP12" s="214"/>
      <c r="GQ12" s="214"/>
      <c r="GR12" s="214"/>
      <c r="GS12" s="214"/>
      <c r="GT12" s="214"/>
      <c r="GU12" s="214"/>
      <c r="GV12" s="214"/>
      <c r="GW12" s="214"/>
      <c r="GX12" s="214"/>
      <c r="GY12" s="214"/>
      <c r="GZ12" s="214"/>
      <c r="HA12" s="214"/>
      <c r="HB12" s="214"/>
      <c r="HC12" s="214"/>
      <c r="HD12" s="214"/>
      <c r="HE12" s="214"/>
      <c r="HF12" s="214"/>
      <c r="HG12" s="214"/>
      <c r="HH12" s="214"/>
      <c r="HI12" s="214"/>
      <c r="HJ12" s="214"/>
      <c r="HK12" s="214"/>
      <c r="HL12" s="214"/>
      <c r="HM12" s="214"/>
      <c r="HN12" s="214"/>
      <c r="HO12" s="214"/>
      <c r="HP12" s="214"/>
      <c r="HQ12" s="214"/>
      <c r="HR12" s="214"/>
      <c r="HS12" s="214"/>
      <c r="HT12" s="214"/>
      <c r="HU12" s="214"/>
      <c r="HV12" s="214"/>
      <c r="HW12" s="214"/>
      <c r="HX12" s="214"/>
      <c r="HY12" s="214"/>
      <c r="HZ12" s="214"/>
      <c r="IA12" s="214"/>
      <c r="IB12" s="214"/>
      <c r="IC12" s="214"/>
      <c r="ID12" s="214"/>
      <c r="IE12" s="214"/>
      <c r="IF12" s="214"/>
      <c r="IG12" s="214"/>
      <c r="IH12" s="214"/>
      <c r="II12" s="214"/>
      <c r="IJ12" s="214"/>
      <c r="IK12" s="214"/>
      <c r="IL12" s="214"/>
      <c r="IM12" s="214"/>
      <c r="IN12" s="214"/>
      <c r="IO12" s="214"/>
      <c r="IP12" s="214"/>
      <c r="IQ12" s="214"/>
      <c r="IR12" s="214"/>
      <c r="IS12" s="214"/>
      <c r="IT12" s="214"/>
      <c r="IU12" s="214"/>
      <c r="IV12" s="214"/>
    </row>
    <row r="13" spans="1:256" s="215" customFormat="1" ht="51">
      <c r="A13" s="1641"/>
      <c r="B13" s="224" t="s">
        <v>1028</v>
      </c>
      <c r="C13" s="225">
        <v>0.29271796357856633</v>
      </c>
      <c r="D13" s="226">
        <v>0.33650959529635149</v>
      </c>
      <c r="E13" s="226">
        <v>0.25914286113149149</v>
      </c>
      <c r="F13" s="226">
        <v>0.24258072805473702</v>
      </c>
      <c r="G13" s="226">
        <v>0.24670223621536053</v>
      </c>
      <c r="H13" s="226">
        <v>0.42563637526470627</v>
      </c>
      <c r="I13" s="226">
        <v>0.36853337537819125</v>
      </c>
      <c r="J13" s="227">
        <v>0.27627656715349275</v>
      </c>
      <c r="K13" s="214"/>
      <c r="L13" s="214"/>
      <c r="M13" s="214"/>
      <c r="N13" s="214"/>
      <c r="O13" s="214"/>
      <c r="P13" s="214"/>
      <c r="Q13" s="214"/>
      <c r="R13" s="214"/>
      <c r="S13" s="214"/>
      <c r="T13" s="214"/>
      <c r="U13" s="214"/>
      <c r="V13" s="214"/>
      <c r="W13" s="214"/>
      <c r="X13" s="214"/>
      <c r="Y13" s="214"/>
      <c r="Z13" s="214"/>
      <c r="AA13" s="214"/>
      <c r="AB13" s="214"/>
      <c r="AC13" s="214"/>
      <c r="AD13" s="214"/>
      <c r="AE13" s="214"/>
      <c r="AF13" s="214"/>
      <c r="AG13" s="214"/>
      <c r="AH13" s="214"/>
      <c r="AI13" s="214"/>
      <c r="AJ13" s="214"/>
      <c r="AK13" s="214"/>
      <c r="AL13" s="214"/>
      <c r="AM13" s="214"/>
      <c r="AN13" s="214"/>
      <c r="AO13" s="214"/>
      <c r="AP13" s="214"/>
      <c r="AQ13" s="214"/>
      <c r="AR13" s="214"/>
      <c r="AS13" s="214"/>
      <c r="AT13" s="214"/>
      <c r="AU13" s="214"/>
      <c r="AV13" s="214"/>
      <c r="AW13" s="214"/>
      <c r="AX13" s="214"/>
      <c r="AY13" s="214"/>
      <c r="AZ13" s="214"/>
      <c r="BA13" s="214"/>
      <c r="BB13" s="214"/>
      <c r="BC13" s="214"/>
      <c r="BD13" s="214"/>
      <c r="BE13" s="214"/>
      <c r="BF13" s="214"/>
      <c r="BG13" s="214"/>
      <c r="BH13" s="214"/>
      <c r="BI13" s="214"/>
      <c r="BJ13" s="214"/>
      <c r="BK13" s="214"/>
      <c r="BL13" s="214"/>
      <c r="BM13" s="214"/>
      <c r="BN13" s="214"/>
      <c r="BO13" s="214"/>
      <c r="BP13" s="214"/>
      <c r="BQ13" s="214"/>
      <c r="BR13" s="214"/>
      <c r="BS13" s="214"/>
      <c r="BT13" s="214"/>
      <c r="BU13" s="214"/>
      <c r="BV13" s="214"/>
      <c r="BW13" s="214"/>
      <c r="BX13" s="214"/>
      <c r="BY13" s="214"/>
      <c r="BZ13" s="214"/>
      <c r="CA13" s="214"/>
      <c r="CB13" s="214"/>
      <c r="CC13" s="214"/>
      <c r="CD13" s="214"/>
      <c r="CE13" s="214"/>
      <c r="CF13" s="214"/>
      <c r="CG13" s="214"/>
      <c r="CH13" s="214"/>
      <c r="CI13" s="214"/>
      <c r="CJ13" s="214"/>
      <c r="CK13" s="214"/>
      <c r="CL13" s="214"/>
      <c r="CM13" s="214"/>
      <c r="CN13" s="214"/>
      <c r="CO13" s="214"/>
      <c r="CP13" s="214"/>
      <c r="CQ13" s="214"/>
      <c r="CR13" s="214"/>
      <c r="CS13" s="214"/>
      <c r="CT13" s="214"/>
      <c r="CU13" s="214"/>
      <c r="CV13" s="214"/>
      <c r="CW13" s="214"/>
      <c r="CX13" s="214"/>
      <c r="CY13" s="214"/>
      <c r="CZ13" s="214"/>
      <c r="DA13" s="214"/>
      <c r="DB13" s="214"/>
      <c r="DC13" s="214"/>
      <c r="DD13" s="214"/>
      <c r="DE13" s="214"/>
      <c r="DF13" s="214"/>
      <c r="DG13" s="214"/>
      <c r="DH13" s="214"/>
      <c r="DI13" s="214"/>
      <c r="DJ13" s="214"/>
      <c r="DK13" s="214"/>
      <c r="DL13" s="214"/>
      <c r="DM13" s="214"/>
      <c r="DN13" s="214"/>
      <c r="DO13" s="214"/>
      <c r="DP13" s="214"/>
      <c r="DQ13" s="214"/>
      <c r="DR13" s="214"/>
      <c r="DS13" s="214"/>
      <c r="DT13" s="214"/>
      <c r="DU13" s="214"/>
      <c r="DV13" s="214"/>
      <c r="DW13" s="214"/>
      <c r="DX13" s="214"/>
      <c r="DY13" s="214"/>
      <c r="DZ13" s="214"/>
      <c r="EA13" s="214"/>
      <c r="EB13" s="214"/>
      <c r="EC13" s="214"/>
      <c r="ED13" s="214"/>
      <c r="EE13" s="214"/>
      <c r="EF13" s="214"/>
      <c r="EG13" s="214"/>
      <c r="EH13" s="214"/>
      <c r="EI13" s="214"/>
      <c r="EJ13" s="214"/>
      <c r="EK13" s="214"/>
      <c r="EL13" s="214"/>
      <c r="EM13" s="214"/>
      <c r="EN13" s="214"/>
      <c r="EO13" s="214"/>
      <c r="EP13" s="214"/>
      <c r="EQ13" s="214"/>
      <c r="ER13" s="214"/>
      <c r="ES13" s="214"/>
      <c r="ET13" s="214"/>
      <c r="EU13" s="214"/>
      <c r="EV13" s="214"/>
      <c r="EW13" s="214"/>
      <c r="EX13" s="214"/>
      <c r="EY13" s="214"/>
      <c r="EZ13" s="214"/>
      <c r="FA13" s="214"/>
      <c r="FB13" s="214"/>
      <c r="FC13" s="214"/>
      <c r="FD13" s="214"/>
      <c r="FE13" s="214"/>
      <c r="FF13" s="214"/>
      <c r="FG13" s="214"/>
      <c r="FH13" s="214"/>
      <c r="FI13" s="214"/>
      <c r="FJ13" s="214"/>
      <c r="FK13" s="214"/>
      <c r="FL13" s="214"/>
      <c r="FM13" s="214"/>
      <c r="FN13" s="214"/>
      <c r="FO13" s="214"/>
      <c r="FP13" s="214"/>
      <c r="FQ13" s="214"/>
      <c r="FR13" s="214"/>
      <c r="FS13" s="214"/>
      <c r="FT13" s="214"/>
      <c r="FU13" s="214"/>
      <c r="FV13" s="214"/>
      <c r="FW13" s="214"/>
      <c r="FX13" s="214"/>
      <c r="FY13" s="214"/>
      <c r="FZ13" s="214"/>
      <c r="GA13" s="214"/>
      <c r="GB13" s="214"/>
      <c r="GC13" s="214"/>
      <c r="GD13" s="214"/>
      <c r="GE13" s="214"/>
      <c r="GF13" s="214"/>
      <c r="GG13" s="214"/>
      <c r="GH13" s="214"/>
      <c r="GI13" s="214"/>
      <c r="GJ13" s="214"/>
      <c r="GK13" s="214"/>
      <c r="GL13" s="214"/>
      <c r="GM13" s="214"/>
      <c r="GN13" s="214"/>
      <c r="GO13" s="214"/>
      <c r="GP13" s="214"/>
      <c r="GQ13" s="214"/>
      <c r="GR13" s="214"/>
      <c r="GS13" s="214"/>
      <c r="GT13" s="214"/>
      <c r="GU13" s="214"/>
      <c r="GV13" s="214"/>
      <c r="GW13" s="214"/>
      <c r="GX13" s="214"/>
      <c r="GY13" s="214"/>
      <c r="GZ13" s="214"/>
      <c r="HA13" s="214"/>
      <c r="HB13" s="214"/>
      <c r="HC13" s="214"/>
      <c r="HD13" s="214"/>
      <c r="HE13" s="214"/>
      <c r="HF13" s="214"/>
      <c r="HG13" s="214"/>
      <c r="HH13" s="214"/>
      <c r="HI13" s="214"/>
      <c r="HJ13" s="214"/>
      <c r="HK13" s="214"/>
      <c r="HL13" s="214"/>
      <c r="HM13" s="214"/>
      <c r="HN13" s="214"/>
      <c r="HO13" s="214"/>
      <c r="HP13" s="214"/>
      <c r="HQ13" s="214"/>
      <c r="HR13" s="214"/>
      <c r="HS13" s="214"/>
      <c r="HT13" s="214"/>
      <c r="HU13" s="214"/>
      <c r="HV13" s="214"/>
      <c r="HW13" s="214"/>
      <c r="HX13" s="214"/>
      <c r="HY13" s="214"/>
      <c r="HZ13" s="214"/>
      <c r="IA13" s="214"/>
      <c r="IB13" s="214"/>
      <c r="IC13" s="214"/>
      <c r="ID13" s="214"/>
      <c r="IE13" s="214"/>
      <c r="IF13" s="214"/>
      <c r="IG13" s="214"/>
      <c r="IH13" s="214"/>
      <c r="II13" s="214"/>
      <c r="IJ13" s="214"/>
      <c r="IK13" s="214"/>
      <c r="IL13" s="214"/>
      <c r="IM13" s="214"/>
      <c r="IN13" s="214"/>
      <c r="IO13" s="214"/>
      <c r="IP13" s="214"/>
      <c r="IQ13" s="214"/>
      <c r="IR13" s="214"/>
      <c r="IS13" s="214"/>
      <c r="IT13" s="214"/>
      <c r="IU13" s="214"/>
      <c r="IV13" s="214"/>
    </row>
    <row r="14" spans="1:256" s="215" customFormat="1" ht="26.25" thickBot="1">
      <c r="A14" s="1642"/>
      <c r="B14" s="228" t="s">
        <v>73</v>
      </c>
      <c r="C14" s="229">
        <v>0.18980772108761737</v>
      </c>
      <c r="D14" s="230">
        <v>0.2394049947718728</v>
      </c>
      <c r="E14" s="230">
        <v>0.14447477842571044</v>
      </c>
      <c r="F14" s="230">
        <v>0.14460294151114589</v>
      </c>
      <c r="G14" s="230">
        <v>0.13414747951215922</v>
      </c>
      <c r="H14" s="230">
        <v>0.29650169830283923</v>
      </c>
      <c r="I14" s="230">
        <v>0.23600182877704379</v>
      </c>
      <c r="J14" s="231">
        <v>0.16894992488928398</v>
      </c>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c r="AT14" s="214"/>
      <c r="AU14" s="214"/>
      <c r="AV14" s="214"/>
      <c r="AW14" s="214"/>
      <c r="AX14" s="214"/>
      <c r="AY14" s="214"/>
      <c r="AZ14" s="214"/>
      <c r="BA14" s="214"/>
      <c r="BB14" s="214"/>
      <c r="BC14" s="214"/>
      <c r="BD14" s="214"/>
      <c r="BE14" s="214"/>
      <c r="BF14" s="214"/>
      <c r="BG14" s="214"/>
      <c r="BH14" s="214"/>
      <c r="BI14" s="214"/>
      <c r="BJ14" s="214"/>
      <c r="BK14" s="214"/>
      <c r="BL14" s="214"/>
      <c r="BM14" s="214"/>
      <c r="BN14" s="214"/>
      <c r="BO14" s="214"/>
      <c r="BP14" s="214"/>
      <c r="BQ14" s="214"/>
      <c r="BR14" s="214"/>
      <c r="BS14" s="214"/>
      <c r="BT14" s="214"/>
      <c r="BU14" s="214"/>
      <c r="BV14" s="214"/>
      <c r="BW14" s="214"/>
      <c r="BX14" s="214"/>
      <c r="BY14" s="214"/>
      <c r="BZ14" s="214"/>
      <c r="CA14" s="214"/>
      <c r="CB14" s="214"/>
      <c r="CC14" s="214"/>
      <c r="CD14" s="214"/>
      <c r="CE14" s="214"/>
      <c r="CF14" s="214"/>
      <c r="CG14" s="214"/>
      <c r="CH14" s="214"/>
      <c r="CI14" s="214"/>
      <c r="CJ14" s="214"/>
      <c r="CK14" s="214"/>
      <c r="CL14" s="214"/>
      <c r="CM14" s="214"/>
      <c r="CN14" s="214"/>
      <c r="CO14" s="214"/>
      <c r="CP14" s="214"/>
      <c r="CQ14" s="214"/>
      <c r="CR14" s="214"/>
      <c r="CS14" s="214"/>
      <c r="CT14" s="214"/>
      <c r="CU14" s="214"/>
      <c r="CV14" s="214"/>
      <c r="CW14" s="214"/>
      <c r="CX14" s="214"/>
      <c r="CY14" s="214"/>
      <c r="CZ14" s="214"/>
      <c r="DA14" s="214"/>
      <c r="DB14" s="214"/>
      <c r="DC14" s="214"/>
      <c r="DD14" s="214"/>
      <c r="DE14" s="214"/>
      <c r="DF14" s="214"/>
      <c r="DG14" s="214"/>
      <c r="DH14" s="214"/>
      <c r="DI14" s="214"/>
      <c r="DJ14" s="214"/>
      <c r="DK14" s="214"/>
      <c r="DL14" s="214"/>
      <c r="DM14" s="214"/>
      <c r="DN14" s="214"/>
      <c r="DO14" s="214"/>
      <c r="DP14" s="214"/>
      <c r="DQ14" s="214"/>
      <c r="DR14" s="214"/>
      <c r="DS14" s="214"/>
      <c r="DT14" s="214"/>
      <c r="DU14" s="214"/>
      <c r="DV14" s="214"/>
      <c r="DW14" s="214"/>
      <c r="DX14" s="214"/>
      <c r="DY14" s="214"/>
      <c r="DZ14" s="214"/>
      <c r="EA14" s="214"/>
      <c r="EB14" s="214"/>
      <c r="EC14" s="214"/>
      <c r="ED14" s="214"/>
      <c r="EE14" s="214"/>
      <c r="EF14" s="214"/>
      <c r="EG14" s="214"/>
      <c r="EH14" s="214"/>
      <c r="EI14" s="214"/>
      <c r="EJ14" s="214"/>
      <c r="EK14" s="214"/>
      <c r="EL14" s="214"/>
      <c r="EM14" s="214"/>
      <c r="EN14" s="214"/>
      <c r="EO14" s="214"/>
      <c r="EP14" s="214"/>
      <c r="EQ14" s="214"/>
      <c r="ER14" s="214"/>
      <c r="ES14" s="214"/>
      <c r="ET14" s="214"/>
      <c r="EU14" s="214"/>
      <c r="EV14" s="214"/>
      <c r="EW14" s="214"/>
      <c r="EX14" s="214"/>
      <c r="EY14" s="214"/>
      <c r="EZ14" s="214"/>
      <c r="FA14" s="214"/>
      <c r="FB14" s="214"/>
      <c r="FC14" s="214"/>
      <c r="FD14" s="214"/>
      <c r="FE14" s="214"/>
      <c r="FF14" s="214"/>
      <c r="FG14" s="214"/>
      <c r="FH14" s="214"/>
      <c r="FI14" s="214"/>
      <c r="FJ14" s="214"/>
      <c r="FK14" s="214"/>
      <c r="FL14" s="214"/>
      <c r="FM14" s="214"/>
      <c r="FN14" s="214"/>
      <c r="FO14" s="214"/>
      <c r="FP14" s="214"/>
      <c r="FQ14" s="214"/>
      <c r="FR14" s="214"/>
      <c r="FS14" s="214"/>
      <c r="FT14" s="214"/>
      <c r="FU14" s="214"/>
      <c r="FV14" s="214"/>
      <c r="FW14" s="214"/>
      <c r="FX14" s="214"/>
      <c r="FY14" s="214"/>
      <c r="FZ14" s="214"/>
      <c r="GA14" s="214"/>
      <c r="GB14" s="214"/>
      <c r="GC14" s="214"/>
      <c r="GD14" s="214"/>
      <c r="GE14" s="214"/>
      <c r="GF14" s="214"/>
      <c r="GG14" s="214"/>
      <c r="GH14" s="214"/>
      <c r="GI14" s="214"/>
      <c r="GJ14" s="214"/>
      <c r="GK14" s="214"/>
      <c r="GL14" s="214"/>
      <c r="GM14" s="214"/>
      <c r="GN14" s="214"/>
      <c r="GO14" s="214"/>
      <c r="GP14" s="214"/>
      <c r="GQ14" s="214"/>
      <c r="GR14" s="214"/>
      <c r="GS14" s="214"/>
      <c r="GT14" s="214"/>
      <c r="GU14" s="214"/>
      <c r="GV14" s="214"/>
      <c r="GW14" s="214"/>
      <c r="GX14" s="214"/>
      <c r="GY14" s="214"/>
      <c r="GZ14" s="214"/>
      <c r="HA14" s="214"/>
      <c r="HB14" s="214"/>
      <c r="HC14" s="214"/>
      <c r="HD14" s="214"/>
      <c r="HE14" s="214"/>
      <c r="HF14" s="214"/>
      <c r="HG14" s="214"/>
      <c r="HH14" s="214"/>
      <c r="HI14" s="214"/>
      <c r="HJ14" s="214"/>
      <c r="HK14" s="214"/>
      <c r="HL14" s="214"/>
      <c r="HM14" s="214"/>
      <c r="HN14" s="214"/>
      <c r="HO14" s="214"/>
      <c r="HP14" s="214"/>
      <c r="HQ14" s="214"/>
      <c r="HR14" s="214"/>
      <c r="HS14" s="214"/>
      <c r="HT14" s="214"/>
      <c r="HU14" s="214"/>
      <c r="HV14" s="214"/>
      <c r="HW14" s="214"/>
      <c r="HX14" s="214"/>
      <c r="HY14" s="214"/>
      <c r="HZ14" s="214"/>
      <c r="IA14" s="214"/>
      <c r="IB14" s="214"/>
      <c r="IC14" s="214"/>
      <c r="ID14" s="214"/>
      <c r="IE14" s="214"/>
      <c r="IF14" s="214"/>
      <c r="IG14" s="214"/>
      <c r="IH14" s="214"/>
      <c r="II14" s="214"/>
      <c r="IJ14" s="214"/>
      <c r="IK14" s="214"/>
      <c r="IL14" s="214"/>
      <c r="IM14" s="214"/>
      <c r="IN14" s="214"/>
      <c r="IO14" s="214"/>
      <c r="IP14" s="214"/>
      <c r="IQ14" s="214"/>
      <c r="IR14" s="214"/>
      <c r="IS14" s="214"/>
      <c r="IT14" s="214"/>
      <c r="IU14" s="214"/>
      <c r="IV14" s="214"/>
    </row>
    <row r="16" spans="1:256" s="215" customFormat="1" ht="15">
      <c r="A16" s="214"/>
      <c r="B16" s="214"/>
      <c r="C16" s="214"/>
      <c r="D16" s="214"/>
      <c r="E16" s="214"/>
      <c r="F16" s="214"/>
      <c r="G16" s="1645"/>
      <c r="H16" s="1645"/>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14"/>
      <c r="AV16" s="214"/>
      <c r="AW16" s="214"/>
      <c r="AX16" s="214"/>
      <c r="AY16" s="214"/>
      <c r="AZ16" s="214"/>
      <c r="BA16" s="214"/>
      <c r="BB16" s="214"/>
      <c r="BC16" s="214"/>
      <c r="BD16" s="214"/>
      <c r="BE16" s="214"/>
      <c r="BF16" s="214"/>
      <c r="BG16" s="214"/>
      <c r="BH16" s="214"/>
      <c r="BI16" s="214"/>
      <c r="BJ16" s="214"/>
      <c r="BK16" s="214"/>
      <c r="BL16" s="214"/>
      <c r="BM16" s="214"/>
      <c r="BN16" s="214"/>
      <c r="BO16" s="214"/>
      <c r="BP16" s="214"/>
      <c r="BQ16" s="214"/>
      <c r="BR16" s="214"/>
      <c r="BS16" s="214"/>
      <c r="BT16" s="214"/>
      <c r="BU16" s="214"/>
      <c r="BV16" s="214"/>
      <c r="BW16" s="214"/>
      <c r="BX16" s="214"/>
      <c r="BY16" s="214"/>
      <c r="BZ16" s="214"/>
      <c r="CA16" s="214"/>
      <c r="CB16" s="214"/>
      <c r="CC16" s="214"/>
      <c r="CD16" s="214"/>
      <c r="CE16" s="214"/>
      <c r="CF16" s="214"/>
      <c r="CG16" s="214"/>
      <c r="CH16" s="214"/>
      <c r="CI16" s="214"/>
      <c r="CJ16" s="214"/>
      <c r="CK16" s="214"/>
      <c r="CL16" s="214"/>
      <c r="CM16" s="214"/>
      <c r="CN16" s="214"/>
      <c r="CO16" s="214"/>
      <c r="CP16" s="214"/>
      <c r="CQ16" s="214"/>
      <c r="CR16" s="214"/>
      <c r="CS16" s="214"/>
      <c r="CT16" s="214"/>
      <c r="CU16" s="214"/>
      <c r="CV16" s="214"/>
      <c r="CW16" s="214"/>
      <c r="CX16" s="214"/>
      <c r="CY16" s="214"/>
      <c r="CZ16" s="214"/>
      <c r="DA16" s="214"/>
      <c r="DB16" s="214"/>
      <c r="DC16" s="214"/>
      <c r="DD16" s="214"/>
      <c r="DE16" s="214"/>
      <c r="DF16" s="214"/>
      <c r="DG16" s="214"/>
      <c r="DH16" s="214"/>
      <c r="DI16" s="214"/>
      <c r="DJ16" s="214"/>
      <c r="DK16" s="214"/>
      <c r="DL16" s="214"/>
      <c r="DM16" s="214"/>
      <c r="DN16" s="214"/>
      <c r="DO16" s="214"/>
      <c r="DP16" s="214"/>
      <c r="DQ16" s="214"/>
      <c r="DR16" s="214"/>
      <c r="DS16" s="214"/>
      <c r="DT16" s="214"/>
      <c r="DU16" s="214"/>
      <c r="DV16" s="214"/>
      <c r="DW16" s="214"/>
      <c r="DX16" s="214"/>
      <c r="DY16" s="214"/>
      <c r="DZ16" s="214"/>
      <c r="EA16" s="214"/>
      <c r="EB16" s="214"/>
      <c r="EC16" s="214"/>
      <c r="ED16" s="214"/>
      <c r="EE16" s="214"/>
      <c r="EF16" s="214"/>
      <c r="EG16" s="214"/>
      <c r="EH16" s="214"/>
      <c r="EI16" s="214"/>
      <c r="EJ16" s="214"/>
      <c r="EK16" s="214"/>
      <c r="EL16" s="214"/>
      <c r="EM16" s="214"/>
      <c r="EN16" s="214"/>
      <c r="EO16" s="214"/>
      <c r="EP16" s="214"/>
      <c r="EQ16" s="214"/>
      <c r="ER16" s="214"/>
      <c r="ES16" s="214"/>
      <c r="ET16" s="214"/>
      <c r="EU16" s="214"/>
      <c r="EV16" s="214"/>
      <c r="EW16" s="214"/>
      <c r="EX16" s="214"/>
      <c r="EY16" s="214"/>
      <c r="EZ16" s="214"/>
      <c r="FA16" s="214"/>
      <c r="FB16" s="214"/>
      <c r="FC16" s="214"/>
      <c r="FD16" s="214"/>
      <c r="FE16" s="214"/>
      <c r="FF16" s="214"/>
      <c r="FG16" s="214"/>
      <c r="FH16" s="214"/>
      <c r="FI16" s="214"/>
      <c r="FJ16" s="214"/>
      <c r="FK16" s="214"/>
      <c r="FL16" s="214"/>
      <c r="FM16" s="214"/>
      <c r="FN16" s="214"/>
      <c r="FO16" s="214"/>
      <c r="FP16" s="214"/>
      <c r="FQ16" s="214"/>
      <c r="FR16" s="214"/>
      <c r="FS16" s="214"/>
      <c r="FT16" s="214"/>
      <c r="FU16" s="214"/>
      <c r="FV16" s="214"/>
      <c r="FW16" s="214"/>
      <c r="FX16" s="214"/>
      <c r="FY16" s="214"/>
      <c r="FZ16" s="214"/>
      <c r="GA16" s="214"/>
      <c r="GB16" s="214"/>
      <c r="GC16" s="214"/>
      <c r="GD16" s="214"/>
      <c r="GE16" s="214"/>
      <c r="GF16" s="214"/>
      <c r="GG16" s="214"/>
      <c r="GH16" s="214"/>
      <c r="GI16" s="214"/>
      <c r="GJ16" s="214"/>
      <c r="GK16" s="214"/>
      <c r="GL16" s="214"/>
      <c r="GM16" s="214"/>
      <c r="GN16" s="214"/>
      <c r="GO16" s="214"/>
      <c r="GP16" s="214"/>
      <c r="GQ16" s="214"/>
      <c r="GR16" s="214"/>
      <c r="GS16" s="214"/>
      <c r="GT16" s="214"/>
      <c r="GU16" s="214"/>
      <c r="GV16" s="214"/>
      <c r="GW16" s="214"/>
      <c r="GX16" s="214"/>
      <c r="GY16" s="214"/>
      <c r="GZ16" s="214"/>
      <c r="HA16" s="214"/>
      <c r="HB16" s="214"/>
      <c r="HC16" s="214"/>
      <c r="HD16" s="214"/>
      <c r="HE16" s="214"/>
      <c r="HF16" s="214"/>
      <c r="HG16" s="214"/>
      <c r="HH16" s="214"/>
      <c r="HI16" s="214"/>
      <c r="HJ16" s="214"/>
      <c r="HK16" s="214"/>
      <c r="HL16" s="214"/>
      <c r="HM16" s="214"/>
      <c r="HN16" s="214"/>
      <c r="HO16" s="214"/>
      <c r="HP16" s="214"/>
      <c r="HQ16" s="214"/>
      <c r="HR16" s="214"/>
      <c r="HS16" s="214"/>
      <c r="HT16" s="214"/>
      <c r="HU16" s="214"/>
      <c r="HV16" s="214"/>
      <c r="HW16" s="214"/>
      <c r="HX16" s="214"/>
      <c r="HY16" s="214"/>
      <c r="HZ16" s="214"/>
      <c r="IA16" s="214"/>
      <c r="IB16" s="214"/>
      <c r="IC16" s="214"/>
      <c r="ID16" s="214"/>
      <c r="IE16" s="214"/>
      <c r="IF16" s="214"/>
      <c r="IG16" s="214"/>
      <c r="IH16" s="214"/>
      <c r="II16" s="214"/>
      <c r="IJ16" s="214"/>
      <c r="IK16" s="214"/>
      <c r="IL16" s="214"/>
      <c r="IM16" s="214"/>
      <c r="IN16" s="214"/>
      <c r="IO16" s="214"/>
      <c r="IP16" s="214"/>
      <c r="IQ16" s="214"/>
      <c r="IR16" s="214"/>
      <c r="IS16" s="214"/>
      <c r="IT16" s="214"/>
      <c r="IU16" s="214"/>
      <c r="IV16" s="214"/>
    </row>
    <row r="17" spans="1:256" s="215" customFormat="1" ht="33.75" customHeight="1">
      <c r="A17" s="1637" t="s">
        <v>160</v>
      </c>
      <c r="B17" s="1637"/>
      <c r="C17" s="1637"/>
      <c r="D17" s="1637"/>
      <c r="E17" s="1637"/>
      <c r="F17" s="1637"/>
      <c r="G17" s="1637"/>
      <c r="H17" s="1637"/>
      <c r="I17" s="214"/>
      <c r="J17" s="214"/>
      <c r="K17" s="214"/>
      <c r="L17" s="214"/>
      <c r="M17" s="214"/>
      <c r="N17" s="214"/>
      <c r="O17" s="214"/>
      <c r="P17" s="214"/>
      <c r="Q17" s="214"/>
      <c r="R17" s="214"/>
      <c r="S17" s="214"/>
      <c r="T17" s="214"/>
      <c r="U17" s="214"/>
      <c r="V17" s="214"/>
      <c r="W17" s="214"/>
      <c r="X17" s="214"/>
      <c r="Y17" s="214"/>
      <c r="Z17" s="214"/>
      <c r="AA17" s="214"/>
      <c r="AB17" s="214"/>
      <c r="AC17" s="214"/>
      <c r="AD17" s="214"/>
      <c r="AE17" s="214"/>
      <c r="AF17" s="214"/>
      <c r="AG17" s="214"/>
      <c r="AH17" s="214"/>
      <c r="AI17" s="214"/>
      <c r="AJ17" s="214"/>
      <c r="AK17" s="214"/>
      <c r="AL17" s="214"/>
      <c r="AM17" s="214"/>
      <c r="AN17" s="214"/>
      <c r="AO17" s="214"/>
      <c r="AP17" s="214"/>
      <c r="AQ17" s="214"/>
      <c r="AR17" s="214"/>
      <c r="AS17" s="214"/>
      <c r="AT17" s="214"/>
      <c r="AU17" s="214"/>
      <c r="AV17" s="214"/>
      <c r="AW17" s="214"/>
      <c r="AX17" s="214"/>
      <c r="AY17" s="214"/>
      <c r="AZ17" s="214"/>
      <c r="BA17" s="214"/>
      <c r="BB17" s="214"/>
      <c r="BC17" s="214"/>
      <c r="BD17" s="214"/>
      <c r="BE17" s="214"/>
      <c r="BF17" s="214"/>
      <c r="BG17" s="214"/>
      <c r="BH17" s="214"/>
      <c r="BI17" s="214"/>
      <c r="BJ17" s="214"/>
      <c r="BK17" s="214"/>
      <c r="BL17" s="214"/>
      <c r="BM17" s="214"/>
      <c r="BN17" s="214"/>
      <c r="BO17" s="214"/>
      <c r="BP17" s="214"/>
      <c r="BQ17" s="214"/>
      <c r="BR17" s="214"/>
      <c r="BS17" s="214"/>
      <c r="BT17" s="214"/>
      <c r="BU17" s="214"/>
      <c r="BV17" s="214"/>
      <c r="BW17" s="214"/>
      <c r="BX17" s="214"/>
      <c r="BY17" s="214"/>
      <c r="BZ17" s="214"/>
      <c r="CA17" s="214"/>
      <c r="CB17" s="214"/>
      <c r="CC17" s="214"/>
      <c r="CD17" s="214"/>
      <c r="CE17" s="214"/>
      <c r="CF17" s="214"/>
      <c r="CG17" s="214"/>
      <c r="CH17" s="214"/>
      <c r="CI17" s="214"/>
      <c r="CJ17" s="214"/>
      <c r="CK17" s="214"/>
      <c r="CL17" s="214"/>
      <c r="CM17" s="214"/>
      <c r="CN17" s="214"/>
      <c r="CO17" s="214"/>
      <c r="CP17" s="214"/>
      <c r="CQ17" s="214"/>
      <c r="CR17" s="214"/>
      <c r="CS17" s="214"/>
      <c r="CT17" s="214"/>
      <c r="CU17" s="214"/>
      <c r="CV17" s="214"/>
      <c r="CW17" s="214"/>
      <c r="CX17" s="214"/>
      <c r="CY17" s="214"/>
      <c r="CZ17" s="214"/>
      <c r="DA17" s="214"/>
      <c r="DB17" s="214"/>
      <c r="DC17" s="214"/>
      <c r="DD17" s="214"/>
      <c r="DE17" s="214"/>
      <c r="DF17" s="214"/>
      <c r="DG17" s="214"/>
      <c r="DH17" s="214"/>
      <c r="DI17" s="214"/>
      <c r="DJ17" s="214"/>
      <c r="DK17" s="214"/>
      <c r="DL17" s="214"/>
      <c r="DM17" s="214"/>
      <c r="DN17" s="214"/>
      <c r="DO17" s="214"/>
      <c r="DP17" s="214"/>
      <c r="DQ17" s="214"/>
      <c r="DR17" s="214"/>
      <c r="DS17" s="214"/>
      <c r="DT17" s="214"/>
      <c r="DU17" s="214"/>
      <c r="DV17" s="214"/>
      <c r="DW17" s="214"/>
      <c r="DX17" s="214"/>
      <c r="DY17" s="214"/>
      <c r="DZ17" s="214"/>
      <c r="EA17" s="214"/>
      <c r="EB17" s="214"/>
      <c r="EC17" s="214"/>
      <c r="ED17" s="214"/>
      <c r="EE17" s="214"/>
      <c r="EF17" s="214"/>
      <c r="EG17" s="214"/>
      <c r="EH17" s="214"/>
      <c r="EI17" s="214"/>
      <c r="EJ17" s="214"/>
      <c r="EK17" s="214"/>
      <c r="EL17" s="214"/>
      <c r="EM17" s="214"/>
      <c r="EN17" s="214"/>
      <c r="EO17" s="214"/>
      <c r="EP17" s="214"/>
      <c r="EQ17" s="214"/>
      <c r="ER17" s="214"/>
      <c r="ES17" s="214"/>
      <c r="ET17" s="214"/>
      <c r="EU17" s="214"/>
      <c r="EV17" s="214"/>
      <c r="EW17" s="214"/>
      <c r="EX17" s="214"/>
      <c r="EY17" s="214"/>
      <c r="EZ17" s="214"/>
      <c r="FA17" s="214"/>
      <c r="FB17" s="214"/>
      <c r="FC17" s="214"/>
      <c r="FD17" s="214"/>
      <c r="FE17" s="214"/>
      <c r="FF17" s="214"/>
      <c r="FG17" s="214"/>
      <c r="FH17" s="214"/>
      <c r="FI17" s="214"/>
      <c r="FJ17" s="214"/>
      <c r="FK17" s="214"/>
      <c r="FL17" s="214"/>
      <c r="FM17" s="214"/>
      <c r="FN17" s="214"/>
      <c r="FO17" s="214"/>
      <c r="FP17" s="214"/>
      <c r="FQ17" s="214"/>
      <c r="FR17" s="214"/>
      <c r="FS17" s="214"/>
      <c r="FT17" s="214"/>
      <c r="FU17" s="214"/>
      <c r="FV17" s="214"/>
      <c r="FW17" s="214"/>
      <c r="FX17" s="214"/>
      <c r="FY17" s="214"/>
      <c r="FZ17" s="214"/>
      <c r="GA17" s="214"/>
      <c r="GB17" s="214"/>
      <c r="GC17" s="214"/>
      <c r="GD17" s="214"/>
      <c r="GE17" s="214"/>
      <c r="GF17" s="214"/>
      <c r="GG17" s="214"/>
      <c r="GH17" s="214"/>
      <c r="GI17" s="214"/>
      <c r="GJ17" s="214"/>
      <c r="GK17" s="214"/>
      <c r="GL17" s="214"/>
      <c r="GM17" s="214"/>
      <c r="GN17" s="214"/>
      <c r="GO17" s="214"/>
      <c r="GP17" s="214"/>
      <c r="GQ17" s="214"/>
      <c r="GR17" s="214"/>
      <c r="GS17" s="214"/>
      <c r="GT17" s="214"/>
      <c r="GU17" s="214"/>
      <c r="GV17" s="214"/>
      <c r="GW17" s="214"/>
      <c r="GX17" s="214"/>
      <c r="GY17" s="214"/>
      <c r="GZ17" s="214"/>
      <c r="HA17" s="214"/>
      <c r="HB17" s="214"/>
      <c r="HC17" s="214"/>
      <c r="HD17" s="214"/>
      <c r="HE17" s="214"/>
      <c r="HF17" s="214"/>
      <c r="HG17" s="214"/>
      <c r="HH17" s="214"/>
      <c r="HI17" s="214"/>
      <c r="HJ17" s="214"/>
      <c r="HK17" s="214"/>
      <c r="HL17" s="214"/>
      <c r="HM17" s="214"/>
      <c r="HN17" s="214"/>
      <c r="HO17" s="214"/>
      <c r="HP17" s="214"/>
      <c r="HQ17" s="214"/>
      <c r="HR17" s="214"/>
      <c r="HS17" s="214"/>
      <c r="HT17" s="214"/>
      <c r="HU17" s="214"/>
      <c r="HV17" s="214"/>
      <c r="HW17" s="214"/>
      <c r="HX17" s="214"/>
      <c r="HY17" s="214"/>
      <c r="HZ17" s="214"/>
      <c r="IA17" s="214"/>
      <c r="IB17" s="214"/>
      <c r="IC17" s="214"/>
      <c r="ID17" s="214"/>
      <c r="IE17" s="214"/>
      <c r="IF17" s="214"/>
      <c r="IG17" s="214"/>
      <c r="IH17" s="214"/>
      <c r="II17" s="214"/>
      <c r="IJ17" s="214"/>
      <c r="IK17" s="214"/>
      <c r="IL17" s="214"/>
      <c r="IM17" s="214"/>
      <c r="IN17" s="214"/>
      <c r="IO17" s="214"/>
      <c r="IP17" s="214"/>
      <c r="IQ17" s="214"/>
      <c r="IR17" s="214"/>
      <c r="IS17" s="214"/>
      <c r="IT17" s="214"/>
      <c r="IU17" s="214"/>
      <c r="IV17" s="214"/>
    </row>
    <row r="18" spans="1:256" s="215" customFormat="1" ht="15.75" thickBot="1">
      <c r="A18" s="214"/>
      <c r="B18" s="214"/>
      <c r="C18" s="214"/>
      <c r="D18" s="214"/>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14"/>
      <c r="AZ18" s="214"/>
      <c r="BA18" s="214"/>
      <c r="BB18" s="214"/>
      <c r="BC18" s="214"/>
      <c r="BD18" s="214"/>
      <c r="BE18" s="214"/>
      <c r="BF18" s="214"/>
      <c r="BG18" s="214"/>
      <c r="BH18" s="214"/>
      <c r="BI18" s="214"/>
      <c r="BJ18" s="214"/>
      <c r="BK18" s="214"/>
      <c r="BL18" s="214"/>
      <c r="BM18" s="214"/>
      <c r="BN18" s="214"/>
      <c r="BO18" s="214"/>
      <c r="BP18" s="214"/>
      <c r="BQ18" s="214"/>
      <c r="BR18" s="214"/>
      <c r="BS18" s="214"/>
      <c r="BT18" s="214"/>
      <c r="BU18" s="214"/>
      <c r="BV18" s="214"/>
      <c r="BW18" s="214"/>
      <c r="BX18" s="214"/>
      <c r="BY18" s="214"/>
      <c r="BZ18" s="214"/>
      <c r="CA18" s="214"/>
      <c r="CB18" s="214"/>
      <c r="CC18" s="214"/>
      <c r="CD18" s="214"/>
      <c r="CE18" s="214"/>
      <c r="CF18" s="214"/>
      <c r="CG18" s="214"/>
      <c r="CH18" s="214"/>
      <c r="CI18" s="214"/>
      <c r="CJ18" s="214"/>
      <c r="CK18" s="214"/>
      <c r="CL18" s="214"/>
      <c r="CM18" s="214"/>
      <c r="CN18" s="214"/>
      <c r="CO18" s="214"/>
      <c r="CP18" s="214"/>
      <c r="CQ18" s="214"/>
      <c r="CR18" s="214"/>
      <c r="CS18" s="214"/>
      <c r="CT18" s="214"/>
      <c r="CU18" s="214"/>
      <c r="CV18" s="214"/>
      <c r="CW18" s="214"/>
      <c r="CX18" s="214"/>
      <c r="CY18" s="214"/>
      <c r="CZ18" s="214"/>
      <c r="DA18" s="214"/>
      <c r="DB18" s="214"/>
      <c r="DC18" s="214"/>
      <c r="DD18" s="214"/>
      <c r="DE18" s="214"/>
      <c r="DF18" s="214"/>
      <c r="DG18" s="214"/>
      <c r="DH18" s="214"/>
      <c r="DI18" s="214"/>
      <c r="DJ18" s="214"/>
      <c r="DK18" s="214"/>
      <c r="DL18" s="214"/>
      <c r="DM18" s="214"/>
      <c r="DN18" s="214"/>
      <c r="DO18" s="214"/>
      <c r="DP18" s="214"/>
      <c r="DQ18" s="214"/>
      <c r="DR18" s="214"/>
      <c r="DS18" s="214"/>
      <c r="DT18" s="214"/>
      <c r="DU18" s="214"/>
      <c r="DV18" s="214"/>
      <c r="DW18" s="214"/>
      <c r="DX18" s="214"/>
      <c r="DY18" s="214"/>
      <c r="DZ18" s="214"/>
      <c r="EA18" s="214"/>
      <c r="EB18" s="214"/>
      <c r="EC18" s="214"/>
      <c r="ED18" s="214"/>
      <c r="EE18" s="214"/>
      <c r="EF18" s="214"/>
      <c r="EG18" s="214"/>
      <c r="EH18" s="214"/>
      <c r="EI18" s="214"/>
      <c r="EJ18" s="214"/>
      <c r="EK18" s="214"/>
      <c r="EL18" s="214"/>
      <c r="EM18" s="214"/>
      <c r="EN18" s="214"/>
      <c r="EO18" s="214"/>
      <c r="EP18" s="214"/>
      <c r="EQ18" s="214"/>
      <c r="ER18" s="214"/>
      <c r="ES18" s="214"/>
      <c r="ET18" s="214"/>
      <c r="EU18" s="214"/>
      <c r="EV18" s="214"/>
      <c r="EW18" s="214"/>
      <c r="EX18" s="214"/>
      <c r="EY18" s="214"/>
      <c r="EZ18" s="214"/>
      <c r="FA18" s="214"/>
      <c r="FB18" s="214"/>
      <c r="FC18" s="214"/>
      <c r="FD18" s="214"/>
      <c r="FE18" s="214"/>
      <c r="FF18" s="214"/>
      <c r="FG18" s="214"/>
      <c r="FH18" s="214"/>
      <c r="FI18" s="214"/>
      <c r="FJ18" s="214"/>
      <c r="FK18" s="214"/>
      <c r="FL18" s="214"/>
      <c r="FM18" s="214"/>
      <c r="FN18" s="214"/>
      <c r="FO18" s="214"/>
      <c r="FP18" s="214"/>
      <c r="FQ18" s="214"/>
      <c r="FR18" s="214"/>
      <c r="FS18" s="214"/>
      <c r="FT18" s="214"/>
      <c r="FU18" s="214"/>
      <c r="FV18" s="214"/>
      <c r="FW18" s="214"/>
      <c r="FX18" s="214"/>
      <c r="FY18" s="214"/>
      <c r="FZ18" s="214"/>
      <c r="GA18" s="214"/>
      <c r="GB18" s="214"/>
      <c r="GC18" s="214"/>
      <c r="GD18" s="214"/>
      <c r="GE18" s="214"/>
      <c r="GF18" s="214"/>
      <c r="GG18" s="214"/>
      <c r="GH18" s="214"/>
      <c r="GI18" s="214"/>
      <c r="GJ18" s="214"/>
      <c r="GK18" s="214"/>
      <c r="GL18" s="214"/>
      <c r="GM18" s="214"/>
      <c r="GN18" s="214"/>
      <c r="GO18" s="214"/>
      <c r="GP18" s="214"/>
      <c r="GQ18" s="214"/>
      <c r="GR18" s="214"/>
      <c r="GS18" s="214"/>
      <c r="GT18" s="214"/>
      <c r="GU18" s="214"/>
      <c r="GV18" s="214"/>
      <c r="GW18" s="214"/>
      <c r="GX18" s="214"/>
      <c r="GY18" s="214"/>
      <c r="GZ18" s="214"/>
      <c r="HA18" s="214"/>
      <c r="HB18" s="214"/>
      <c r="HC18" s="214"/>
      <c r="HD18" s="214"/>
      <c r="HE18" s="214"/>
      <c r="HF18" s="214"/>
      <c r="HG18" s="214"/>
      <c r="HH18" s="214"/>
      <c r="HI18" s="214"/>
      <c r="HJ18" s="214"/>
      <c r="HK18" s="214"/>
      <c r="HL18" s="214"/>
      <c r="HM18" s="214"/>
      <c r="HN18" s="214"/>
      <c r="HO18" s="214"/>
      <c r="HP18" s="214"/>
      <c r="HQ18" s="214"/>
      <c r="HR18" s="214"/>
      <c r="HS18" s="214"/>
      <c r="HT18" s="214"/>
      <c r="HU18" s="214"/>
      <c r="HV18" s="214"/>
      <c r="HW18" s="214"/>
      <c r="HX18" s="214"/>
      <c r="HY18" s="214"/>
      <c r="HZ18" s="214"/>
      <c r="IA18" s="214"/>
      <c r="IB18" s="214"/>
      <c r="IC18" s="214"/>
      <c r="ID18" s="214"/>
      <c r="IE18" s="214"/>
      <c r="IF18" s="214"/>
      <c r="IG18" s="214"/>
      <c r="IH18" s="214"/>
      <c r="II18" s="214"/>
      <c r="IJ18" s="214"/>
      <c r="IK18" s="214"/>
      <c r="IL18" s="214"/>
      <c r="IM18" s="214"/>
      <c r="IN18" s="214"/>
      <c r="IO18" s="214"/>
      <c r="IP18" s="214"/>
      <c r="IQ18" s="214"/>
      <c r="IR18" s="214"/>
      <c r="IS18" s="214"/>
      <c r="IT18" s="214"/>
      <c r="IU18" s="214"/>
      <c r="IV18" s="214"/>
    </row>
    <row r="19" spans="1:256" s="215" customFormat="1" ht="51.75" thickBot="1">
      <c r="A19" s="1638" t="s">
        <v>154</v>
      </c>
      <c r="B19" s="1639"/>
      <c r="C19" s="237" t="s">
        <v>101</v>
      </c>
      <c r="D19" s="238" t="s">
        <v>38</v>
      </c>
      <c r="E19" s="239" t="s">
        <v>39</v>
      </c>
      <c r="F19" s="238" t="s">
        <v>102</v>
      </c>
      <c r="G19" s="238" t="s">
        <v>41</v>
      </c>
      <c r="H19" s="240" t="s">
        <v>104</v>
      </c>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4"/>
      <c r="AM19" s="214"/>
      <c r="AN19" s="214"/>
      <c r="AO19" s="214"/>
      <c r="AP19" s="214"/>
      <c r="AQ19" s="214"/>
      <c r="AR19" s="214"/>
      <c r="AS19" s="214"/>
      <c r="AT19" s="214"/>
      <c r="AU19" s="214"/>
      <c r="AV19" s="214"/>
      <c r="AW19" s="214"/>
      <c r="AX19" s="214"/>
      <c r="AY19" s="214"/>
      <c r="AZ19" s="214"/>
      <c r="BA19" s="214"/>
      <c r="BB19" s="214"/>
      <c r="BC19" s="214"/>
      <c r="BD19" s="214"/>
      <c r="BE19" s="214"/>
      <c r="BF19" s="214"/>
      <c r="BG19" s="214"/>
      <c r="BH19" s="214"/>
      <c r="BI19" s="214"/>
      <c r="BJ19" s="214"/>
      <c r="BK19" s="214"/>
      <c r="BL19" s="214"/>
      <c r="BM19" s="214"/>
      <c r="BN19" s="214"/>
      <c r="BO19" s="214"/>
      <c r="BP19" s="214"/>
      <c r="BQ19" s="214"/>
      <c r="BR19" s="214"/>
      <c r="BS19" s="214"/>
      <c r="BT19" s="214"/>
      <c r="BU19" s="214"/>
      <c r="BV19" s="214"/>
      <c r="BW19" s="214"/>
      <c r="BX19" s="214"/>
      <c r="BY19" s="214"/>
      <c r="BZ19" s="214"/>
      <c r="CA19" s="214"/>
      <c r="CB19" s="214"/>
      <c r="CC19" s="214"/>
      <c r="CD19" s="214"/>
      <c r="CE19" s="214"/>
      <c r="CF19" s="214"/>
      <c r="CG19" s="214"/>
      <c r="CH19" s="214"/>
      <c r="CI19" s="214"/>
      <c r="CJ19" s="214"/>
      <c r="CK19" s="214"/>
      <c r="CL19" s="214"/>
      <c r="CM19" s="214"/>
      <c r="CN19" s="214"/>
      <c r="CO19" s="214"/>
      <c r="CP19" s="214"/>
      <c r="CQ19" s="214"/>
      <c r="CR19" s="214"/>
      <c r="CS19" s="214"/>
      <c r="CT19" s="214"/>
      <c r="CU19" s="214"/>
      <c r="CV19" s="214"/>
      <c r="CW19" s="214"/>
      <c r="CX19" s="214"/>
      <c r="CY19" s="214"/>
      <c r="CZ19" s="214"/>
      <c r="DA19" s="214"/>
      <c r="DB19" s="214"/>
      <c r="DC19" s="214"/>
      <c r="DD19" s="214"/>
      <c r="DE19" s="214"/>
      <c r="DF19" s="214"/>
      <c r="DG19" s="214"/>
      <c r="DH19" s="214"/>
      <c r="DI19" s="214"/>
      <c r="DJ19" s="214"/>
      <c r="DK19" s="214"/>
      <c r="DL19" s="214"/>
      <c r="DM19" s="214"/>
      <c r="DN19" s="214"/>
      <c r="DO19" s="214"/>
      <c r="DP19" s="214"/>
      <c r="DQ19" s="214"/>
      <c r="DR19" s="214"/>
      <c r="DS19" s="214"/>
      <c r="DT19" s="214"/>
      <c r="DU19" s="214"/>
      <c r="DV19" s="214"/>
      <c r="DW19" s="214"/>
      <c r="DX19" s="214"/>
      <c r="DY19" s="214"/>
      <c r="DZ19" s="214"/>
      <c r="EA19" s="214"/>
      <c r="EB19" s="214"/>
      <c r="EC19" s="214"/>
      <c r="ED19" s="214"/>
      <c r="EE19" s="214"/>
      <c r="EF19" s="214"/>
      <c r="EG19" s="214"/>
      <c r="EH19" s="214"/>
      <c r="EI19" s="214"/>
      <c r="EJ19" s="214"/>
      <c r="EK19" s="214"/>
      <c r="EL19" s="214"/>
      <c r="EM19" s="214"/>
      <c r="EN19" s="214"/>
      <c r="EO19" s="214"/>
      <c r="EP19" s="214"/>
      <c r="EQ19" s="214"/>
      <c r="ER19" s="214"/>
      <c r="ES19" s="214"/>
      <c r="ET19" s="214"/>
      <c r="EU19" s="214"/>
      <c r="EV19" s="214"/>
      <c r="EW19" s="214"/>
      <c r="EX19" s="214"/>
      <c r="EY19" s="214"/>
      <c r="EZ19" s="214"/>
      <c r="FA19" s="214"/>
      <c r="FB19" s="214"/>
      <c r="FC19" s="214"/>
      <c r="FD19" s="214"/>
      <c r="FE19" s="214"/>
      <c r="FF19" s="214"/>
      <c r="FG19" s="214"/>
      <c r="FH19" s="214"/>
      <c r="FI19" s="214"/>
      <c r="FJ19" s="214"/>
      <c r="FK19" s="214"/>
      <c r="FL19" s="214"/>
      <c r="FM19" s="214"/>
      <c r="FN19" s="214"/>
      <c r="FO19" s="214"/>
      <c r="FP19" s="214"/>
      <c r="FQ19" s="214"/>
      <c r="FR19" s="214"/>
      <c r="FS19" s="214"/>
      <c r="FT19" s="214"/>
      <c r="FU19" s="214"/>
      <c r="FV19" s="214"/>
      <c r="FW19" s="214"/>
      <c r="FX19" s="214"/>
      <c r="FY19" s="214"/>
      <c r="FZ19" s="214"/>
      <c r="GA19" s="214"/>
      <c r="GB19" s="214"/>
      <c r="GC19" s="214"/>
      <c r="GD19" s="214"/>
      <c r="GE19" s="214"/>
      <c r="GF19" s="214"/>
      <c r="GG19" s="214"/>
      <c r="GH19" s="214"/>
      <c r="GI19" s="214"/>
      <c r="GJ19" s="214"/>
      <c r="GK19" s="214"/>
      <c r="GL19" s="214"/>
      <c r="GM19" s="214"/>
      <c r="GN19" s="214"/>
      <c r="GO19" s="214"/>
      <c r="GP19" s="214"/>
      <c r="GQ19" s="214"/>
      <c r="GR19" s="214"/>
      <c r="GS19" s="214"/>
      <c r="GT19" s="214"/>
      <c r="GU19" s="214"/>
      <c r="GV19" s="214"/>
      <c r="GW19" s="214"/>
      <c r="GX19" s="214"/>
      <c r="GY19" s="214"/>
      <c r="GZ19" s="214"/>
      <c r="HA19" s="214"/>
      <c r="HB19" s="214"/>
      <c r="HC19" s="214"/>
      <c r="HD19" s="214"/>
      <c r="HE19" s="214"/>
      <c r="HF19" s="214"/>
      <c r="HG19" s="214"/>
      <c r="HH19" s="214"/>
      <c r="HI19" s="214"/>
      <c r="HJ19" s="214"/>
      <c r="HK19" s="214"/>
      <c r="HL19" s="214"/>
      <c r="HM19" s="214"/>
      <c r="HN19" s="214"/>
      <c r="HO19" s="214"/>
      <c r="HP19" s="214"/>
      <c r="HQ19" s="214"/>
      <c r="HR19" s="214"/>
      <c r="HS19" s="214"/>
      <c r="HT19" s="214"/>
      <c r="HU19" s="214"/>
      <c r="HV19" s="214"/>
      <c r="HW19" s="214"/>
      <c r="HX19" s="214"/>
      <c r="HY19" s="214"/>
      <c r="HZ19" s="214"/>
      <c r="IA19" s="214"/>
      <c r="IB19" s="214"/>
      <c r="IC19" s="214"/>
      <c r="ID19" s="214"/>
      <c r="IE19" s="214"/>
      <c r="IF19" s="214"/>
      <c r="IG19" s="214"/>
      <c r="IH19" s="214"/>
      <c r="II19" s="214"/>
      <c r="IJ19" s="214"/>
      <c r="IK19" s="214"/>
      <c r="IL19" s="214"/>
      <c r="IM19" s="214"/>
      <c r="IN19" s="214"/>
      <c r="IO19" s="214"/>
      <c r="IP19" s="214"/>
      <c r="IQ19" s="214"/>
      <c r="IR19" s="214"/>
      <c r="IS19" s="214"/>
      <c r="IT19" s="214"/>
      <c r="IU19" s="214"/>
      <c r="IV19" s="214"/>
    </row>
    <row r="20" spans="1:256" s="215" customFormat="1" ht="38.25">
      <c r="A20" s="1640" t="s">
        <v>156</v>
      </c>
      <c r="B20" s="220" t="s">
        <v>157</v>
      </c>
      <c r="C20" s="1633">
        <v>0.1678</v>
      </c>
      <c r="D20" s="1634"/>
      <c r="E20" s="1634"/>
      <c r="F20" s="1634"/>
      <c r="G20" s="1634"/>
      <c r="H20" s="1635"/>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214"/>
      <c r="BA20" s="214"/>
      <c r="BB20" s="214"/>
      <c r="BC20" s="214"/>
      <c r="BD20" s="214"/>
      <c r="BE20" s="214"/>
      <c r="BF20" s="214"/>
      <c r="BG20" s="214"/>
      <c r="BH20" s="214"/>
      <c r="BI20" s="214"/>
      <c r="BJ20" s="214"/>
      <c r="BK20" s="214"/>
      <c r="BL20" s="214"/>
      <c r="BM20" s="214"/>
      <c r="BN20" s="214"/>
      <c r="BO20" s="214"/>
      <c r="BP20" s="214"/>
      <c r="BQ20" s="214"/>
      <c r="BR20" s="214"/>
      <c r="BS20" s="214"/>
      <c r="BT20" s="214"/>
      <c r="BU20" s="214"/>
      <c r="BV20" s="214"/>
      <c r="BW20" s="214"/>
      <c r="BX20" s="214"/>
      <c r="BY20" s="214"/>
      <c r="BZ20" s="214"/>
      <c r="CA20" s="214"/>
      <c r="CB20" s="214"/>
      <c r="CC20" s="214"/>
      <c r="CD20" s="214"/>
      <c r="CE20" s="214"/>
      <c r="CF20" s="214"/>
      <c r="CG20" s="214"/>
      <c r="CH20" s="214"/>
      <c r="CI20" s="214"/>
      <c r="CJ20" s="214"/>
      <c r="CK20" s="214"/>
      <c r="CL20" s="214"/>
      <c r="CM20" s="214"/>
      <c r="CN20" s="214"/>
      <c r="CO20" s="214"/>
      <c r="CP20" s="214"/>
      <c r="CQ20" s="214"/>
      <c r="CR20" s="214"/>
      <c r="CS20" s="214"/>
      <c r="CT20" s="214"/>
      <c r="CU20" s="214"/>
      <c r="CV20" s="214"/>
      <c r="CW20" s="214"/>
      <c r="CX20" s="214"/>
      <c r="CY20" s="214"/>
      <c r="CZ20" s="214"/>
      <c r="DA20" s="214"/>
      <c r="DB20" s="214"/>
      <c r="DC20" s="214"/>
      <c r="DD20" s="214"/>
      <c r="DE20" s="214"/>
      <c r="DF20" s="214"/>
      <c r="DG20" s="214"/>
      <c r="DH20" s="214"/>
      <c r="DI20" s="214"/>
      <c r="DJ20" s="214"/>
      <c r="DK20" s="214"/>
      <c r="DL20" s="214"/>
      <c r="DM20" s="214"/>
      <c r="DN20" s="214"/>
      <c r="DO20" s="214"/>
      <c r="DP20" s="214"/>
      <c r="DQ20" s="214"/>
      <c r="DR20" s="214"/>
      <c r="DS20" s="214"/>
      <c r="DT20" s="214"/>
      <c r="DU20" s="214"/>
      <c r="DV20" s="214"/>
      <c r="DW20" s="214"/>
      <c r="DX20" s="214"/>
      <c r="DY20" s="214"/>
      <c r="DZ20" s="214"/>
      <c r="EA20" s="214"/>
      <c r="EB20" s="214"/>
      <c r="EC20" s="214"/>
      <c r="ED20" s="214"/>
      <c r="EE20" s="214"/>
      <c r="EF20" s="214"/>
      <c r="EG20" s="214"/>
      <c r="EH20" s="214"/>
      <c r="EI20" s="214"/>
      <c r="EJ20" s="214"/>
      <c r="EK20" s="214"/>
      <c r="EL20" s="214"/>
      <c r="EM20" s="214"/>
      <c r="EN20" s="214"/>
      <c r="EO20" s="214"/>
      <c r="EP20" s="214"/>
      <c r="EQ20" s="214"/>
      <c r="ER20" s="214"/>
      <c r="ES20" s="214"/>
      <c r="ET20" s="214"/>
      <c r="EU20" s="214"/>
      <c r="EV20" s="214"/>
      <c r="EW20" s="214"/>
      <c r="EX20" s="214"/>
      <c r="EY20" s="214"/>
      <c r="EZ20" s="214"/>
      <c r="FA20" s="214"/>
      <c r="FB20" s="214"/>
      <c r="FC20" s="214"/>
      <c r="FD20" s="214"/>
      <c r="FE20" s="214"/>
      <c r="FF20" s="214"/>
      <c r="FG20" s="214"/>
      <c r="FH20" s="214"/>
      <c r="FI20" s="214"/>
      <c r="FJ20" s="214"/>
      <c r="FK20" s="214"/>
      <c r="FL20" s="214"/>
      <c r="FM20" s="214"/>
      <c r="FN20" s="214"/>
      <c r="FO20" s="214"/>
      <c r="FP20" s="214"/>
      <c r="FQ20" s="214"/>
      <c r="FR20" s="214"/>
      <c r="FS20" s="214"/>
      <c r="FT20" s="214"/>
      <c r="FU20" s="214"/>
      <c r="FV20" s="214"/>
      <c r="FW20" s="214"/>
      <c r="FX20" s="214"/>
      <c r="FY20" s="214"/>
      <c r="FZ20" s="214"/>
      <c r="GA20" s="214"/>
      <c r="GB20" s="214"/>
      <c r="GC20" s="214"/>
      <c r="GD20" s="214"/>
      <c r="GE20" s="214"/>
      <c r="GF20" s="214"/>
      <c r="GG20" s="214"/>
      <c r="GH20" s="214"/>
      <c r="GI20" s="214"/>
      <c r="GJ20" s="214"/>
      <c r="GK20" s="214"/>
      <c r="GL20" s="214"/>
      <c r="GM20" s="214"/>
      <c r="GN20" s="214"/>
      <c r="GO20" s="214"/>
      <c r="GP20" s="214"/>
      <c r="GQ20" s="214"/>
      <c r="GR20" s="214"/>
      <c r="GS20" s="214"/>
      <c r="GT20" s="214"/>
      <c r="GU20" s="214"/>
      <c r="GV20" s="214"/>
      <c r="GW20" s="214"/>
      <c r="GX20" s="214"/>
      <c r="GY20" s="214"/>
      <c r="GZ20" s="214"/>
      <c r="HA20" s="214"/>
      <c r="HB20" s="214"/>
      <c r="HC20" s="214"/>
      <c r="HD20" s="214"/>
      <c r="HE20" s="214"/>
      <c r="HF20" s="214"/>
      <c r="HG20" s="214"/>
      <c r="HH20" s="214"/>
      <c r="HI20" s="214"/>
      <c r="HJ20" s="214"/>
      <c r="HK20" s="214"/>
      <c r="HL20" s="214"/>
      <c r="HM20" s="214"/>
      <c r="HN20" s="214"/>
      <c r="HO20" s="214"/>
      <c r="HP20" s="214"/>
      <c r="HQ20" s="214"/>
      <c r="HR20" s="214"/>
      <c r="HS20" s="214"/>
      <c r="HT20" s="214"/>
      <c r="HU20" s="214"/>
      <c r="HV20" s="214"/>
      <c r="HW20" s="214"/>
      <c r="HX20" s="214"/>
      <c r="HY20" s="214"/>
      <c r="HZ20" s="214"/>
      <c r="IA20" s="214"/>
      <c r="IB20" s="214"/>
      <c r="IC20" s="214"/>
      <c r="ID20" s="214"/>
      <c r="IE20" s="214"/>
      <c r="IF20" s="214"/>
      <c r="IG20" s="214"/>
      <c r="IH20" s="214"/>
      <c r="II20" s="214"/>
      <c r="IJ20" s="214"/>
      <c r="IK20" s="214"/>
      <c r="IL20" s="214"/>
      <c r="IM20" s="214"/>
      <c r="IN20" s="214"/>
      <c r="IO20" s="214"/>
      <c r="IP20" s="214"/>
      <c r="IQ20" s="214"/>
      <c r="IR20" s="214"/>
      <c r="IS20" s="214"/>
      <c r="IT20" s="214"/>
      <c r="IU20" s="214"/>
      <c r="IV20" s="214"/>
    </row>
    <row r="21" spans="1:256" s="215" customFormat="1" ht="51">
      <c r="A21" s="1641"/>
      <c r="B21" s="224" t="s">
        <v>1028</v>
      </c>
      <c r="C21" s="225">
        <v>3.9174850108245327E-2</v>
      </c>
      <c r="D21" s="226">
        <v>9.1170252014218051E-2</v>
      </c>
      <c r="E21" s="226">
        <v>4.4174375285461941E-2</v>
      </c>
      <c r="F21" s="226">
        <v>7.2585573365333528E-2</v>
      </c>
      <c r="G21" s="226">
        <v>8.5418898341315316E-2</v>
      </c>
      <c r="H21" s="227">
        <v>7.3163083811302029E-2</v>
      </c>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214"/>
      <c r="AZ21" s="214"/>
      <c r="BA21" s="214"/>
      <c r="BB21" s="214"/>
      <c r="BC21" s="214"/>
      <c r="BD21" s="214"/>
      <c r="BE21" s="214"/>
      <c r="BF21" s="214"/>
      <c r="BG21" s="214"/>
      <c r="BH21" s="214"/>
      <c r="BI21" s="214"/>
      <c r="BJ21" s="214"/>
      <c r="BK21" s="214"/>
      <c r="BL21" s="214"/>
      <c r="BM21" s="214"/>
      <c r="BN21" s="214"/>
      <c r="BO21" s="214"/>
      <c r="BP21" s="214"/>
      <c r="BQ21" s="214"/>
      <c r="BR21" s="214"/>
      <c r="BS21" s="214"/>
      <c r="BT21" s="214"/>
      <c r="BU21" s="214"/>
      <c r="BV21" s="214"/>
      <c r="BW21" s="214"/>
      <c r="BX21" s="214"/>
      <c r="BY21" s="214"/>
      <c r="BZ21" s="214"/>
      <c r="CA21" s="214"/>
      <c r="CB21" s="214"/>
      <c r="CC21" s="214"/>
      <c r="CD21" s="214"/>
      <c r="CE21" s="214"/>
      <c r="CF21" s="214"/>
      <c r="CG21" s="214"/>
      <c r="CH21" s="214"/>
      <c r="CI21" s="214"/>
      <c r="CJ21" s="214"/>
      <c r="CK21" s="214"/>
      <c r="CL21" s="214"/>
      <c r="CM21" s="214"/>
      <c r="CN21" s="214"/>
      <c r="CO21" s="214"/>
      <c r="CP21" s="214"/>
      <c r="CQ21" s="214"/>
      <c r="CR21" s="214"/>
      <c r="CS21" s="214"/>
      <c r="CT21" s="214"/>
      <c r="CU21" s="214"/>
      <c r="CV21" s="214"/>
      <c r="CW21" s="214"/>
      <c r="CX21" s="214"/>
      <c r="CY21" s="214"/>
      <c r="CZ21" s="214"/>
      <c r="DA21" s="214"/>
      <c r="DB21" s="214"/>
      <c r="DC21" s="214"/>
      <c r="DD21" s="214"/>
      <c r="DE21" s="214"/>
      <c r="DF21" s="214"/>
      <c r="DG21" s="214"/>
      <c r="DH21" s="214"/>
      <c r="DI21" s="214"/>
      <c r="DJ21" s="214"/>
      <c r="DK21" s="214"/>
      <c r="DL21" s="214"/>
      <c r="DM21" s="214"/>
      <c r="DN21" s="214"/>
      <c r="DO21" s="214"/>
      <c r="DP21" s="214"/>
      <c r="DQ21" s="214"/>
      <c r="DR21" s="214"/>
      <c r="DS21" s="214"/>
      <c r="DT21" s="214"/>
      <c r="DU21" s="214"/>
      <c r="DV21" s="214"/>
      <c r="DW21" s="214"/>
      <c r="DX21" s="214"/>
      <c r="DY21" s="214"/>
      <c r="DZ21" s="214"/>
      <c r="EA21" s="214"/>
      <c r="EB21" s="214"/>
      <c r="EC21" s="214"/>
      <c r="ED21" s="214"/>
      <c r="EE21" s="214"/>
      <c r="EF21" s="214"/>
      <c r="EG21" s="214"/>
      <c r="EH21" s="214"/>
      <c r="EI21" s="214"/>
      <c r="EJ21" s="214"/>
      <c r="EK21" s="214"/>
      <c r="EL21" s="214"/>
      <c r="EM21" s="214"/>
      <c r="EN21" s="214"/>
      <c r="EO21" s="214"/>
      <c r="EP21" s="214"/>
      <c r="EQ21" s="214"/>
      <c r="ER21" s="214"/>
      <c r="ES21" s="214"/>
      <c r="ET21" s="214"/>
      <c r="EU21" s="214"/>
      <c r="EV21" s="214"/>
      <c r="EW21" s="214"/>
      <c r="EX21" s="214"/>
      <c r="EY21" s="214"/>
      <c r="EZ21" s="214"/>
      <c r="FA21" s="214"/>
      <c r="FB21" s="214"/>
      <c r="FC21" s="214"/>
      <c r="FD21" s="214"/>
      <c r="FE21" s="214"/>
      <c r="FF21" s="214"/>
      <c r="FG21" s="214"/>
      <c r="FH21" s="214"/>
      <c r="FI21" s="214"/>
      <c r="FJ21" s="214"/>
      <c r="FK21" s="214"/>
      <c r="FL21" s="214"/>
      <c r="FM21" s="214"/>
      <c r="FN21" s="214"/>
      <c r="FO21" s="214"/>
      <c r="FP21" s="214"/>
      <c r="FQ21" s="214"/>
      <c r="FR21" s="214"/>
      <c r="FS21" s="214"/>
      <c r="FT21" s="214"/>
      <c r="FU21" s="214"/>
      <c r="FV21" s="214"/>
      <c r="FW21" s="214"/>
      <c r="FX21" s="214"/>
      <c r="FY21" s="214"/>
      <c r="FZ21" s="214"/>
      <c r="GA21" s="214"/>
      <c r="GB21" s="214"/>
      <c r="GC21" s="214"/>
      <c r="GD21" s="214"/>
      <c r="GE21" s="214"/>
      <c r="GF21" s="214"/>
      <c r="GG21" s="214"/>
      <c r="GH21" s="214"/>
      <c r="GI21" s="214"/>
      <c r="GJ21" s="214"/>
      <c r="GK21" s="214"/>
      <c r="GL21" s="214"/>
      <c r="GM21" s="214"/>
      <c r="GN21" s="214"/>
      <c r="GO21" s="214"/>
      <c r="GP21" s="214"/>
      <c r="GQ21" s="214"/>
      <c r="GR21" s="214"/>
      <c r="GS21" s="214"/>
      <c r="GT21" s="214"/>
      <c r="GU21" s="214"/>
      <c r="GV21" s="214"/>
      <c r="GW21" s="214"/>
      <c r="GX21" s="214"/>
      <c r="GY21" s="214"/>
      <c r="GZ21" s="214"/>
      <c r="HA21" s="214"/>
      <c r="HB21" s="214"/>
      <c r="HC21" s="214"/>
      <c r="HD21" s="214"/>
      <c r="HE21" s="214"/>
      <c r="HF21" s="214"/>
      <c r="HG21" s="214"/>
      <c r="HH21" s="214"/>
      <c r="HI21" s="214"/>
      <c r="HJ21" s="214"/>
      <c r="HK21" s="214"/>
      <c r="HL21" s="214"/>
      <c r="HM21" s="214"/>
      <c r="HN21" s="214"/>
      <c r="HO21" s="214"/>
      <c r="HP21" s="214"/>
      <c r="HQ21" s="214"/>
      <c r="HR21" s="214"/>
      <c r="HS21" s="214"/>
      <c r="HT21" s="214"/>
      <c r="HU21" s="214"/>
      <c r="HV21" s="214"/>
      <c r="HW21" s="214"/>
      <c r="HX21" s="214"/>
      <c r="HY21" s="214"/>
      <c r="HZ21" s="214"/>
      <c r="IA21" s="214"/>
      <c r="IB21" s="214"/>
      <c r="IC21" s="214"/>
      <c r="ID21" s="214"/>
      <c r="IE21" s="214"/>
      <c r="IF21" s="214"/>
      <c r="IG21" s="214"/>
      <c r="IH21" s="214"/>
      <c r="II21" s="214"/>
      <c r="IJ21" s="214"/>
      <c r="IK21" s="214"/>
      <c r="IL21" s="214"/>
      <c r="IM21" s="214"/>
      <c r="IN21" s="214"/>
      <c r="IO21" s="214"/>
      <c r="IP21" s="214"/>
      <c r="IQ21" s="214"/>
      <c r="IR21" s="214"/>
      <c r="IS21" s="214"/>
      <c r="IT21" s="214"/>
      <c r="IU21" s="214"/>
      <c r="IV21" s="214"/>
    </row>
    <row r="22" spans="1:256" s="215" customFormat="1" ht="26.25" thickBot="1">
      <c r="A22" s="1642"/>
      <c r="B22" s="228" t="s">
        <v>73</v>
      </c>
      <c r="C22" s="229">
        <v>3.3023388503130739E-2</v>
      </c>
      <c r="D22" s="230">
        <v>7.545899704072713E-2</v>
      </c>
      <c r="E22" s="230">
        <v>4.8412651715480745E-2</v>
      </c>
      <c r="F22" s="230">
        <v>7.035770063452583E-2</v>
      </c>
      <c r="G22" s="230">
        <v>7.2754194747738699E-2</v>
      </c>
      <c r="H22" s="231">
        <v>6.4573013710691449E-2</v>
      </c>
      <c r="I22" s="214"/>
      <c r="L22" s="214"/>
      <c r="M22" s="214"/>
      <c r="N22" s="214"/>
      <c r="O22" s="214"/>
      <c r="P22" s="214"/>
      <c r="Q22" s="214"/>
      <c r="R22" s="214"/>
      <c r="S22" s="214"/>
      <c r="T22" s="214"/>
      <c r="U22" s="214"/>
      <c r="V22" s="214"/>
      <c r="W22" s="214"/>
      <c r="X22" s="214"/>
      <c r="Y22" s="214"/>
      <c r="Z22" s="214"/>
      <c r="AA22" s="214"/>
      <c r="AB22" s="214"/>
      <c r="AC22" s="214"/>
      <c r="AD22" s="214"/>
      <c r="AE22" s="214"/>
      <c r="AF22" s="214"/>
      <c r="AG22" s="214"/>
      <c r="AH22" s="214"/>
      <c r="AI22" s="214"/>
      <c r="AJ22" s="214"/>
      <c r="AK22" s="214"/>
      <c r="AL22" s="214"/>
      <c r="AM22" s="214"/>
      <c r="AN22" s="214"/>
      <c r="AO22" s="214"/>
      <c r="AP22" s="214"/>
      <c r="AQ22" s="214"/>
      <c r="AR22" s="214"/>
      <c r="AS22" s="214"/>
      <c r="AT22" s="214"/>
      <c r="AU22" s="214"/>
      <c r="AV22" s="214"/>
      <c r="AW22" s="214"/>
      <c r="AX22" s="214"/>
      <c r="AY22" s="214"/>
      <c r="AZ22" s="214"/>
      <c r="BA22" s="214"/>
      <c r="BB22" s="214"/>
      <c r="BC22" s="214"/>
      <c r="BD22" s="214"/>
      <c r="BE22" s="214"/>
      <c r="BF22" s="214"/>
      <c r="BG22" s="214"/>
      <c r="BH22" s="214"/>
      <c r="BI22" s="214"/>
      <c r="BJ22" s="214"/>
      <c r="BK22" s="214"/>
      <c r="BL22" s="214"/>
      <c r="BM22" s="214"/>
      <c r="BN22" s="214"/>
      <c r="BO22" s="214"/>
      <c r="BP22" s="214"/>
      <c r="BQ22" s="214"/>
      <c r="BR22" s="214"/>
      <c r="BS22" s="214"/>
      <c r="BT22" s="214"/>
      <c r="BU22" s="214"/>
      <c r="BV22" s="214"/>
      <c r="BW22" s="214"/>
      <c r="BX22" s="214"/>
      <c r="BY22" s="214"/>
      <c r="BZ22" s="214"/>
      <c r="CA22" s="214"/>
      <c r="CB22" s="214"/>
      <c r="CC22" s="214"/>
      <c r="CD22" s="214"/>
      <c r="CE22" s="214"/>
      <c r="CF22" s="214"/>
      <c r="CG22" s="214"/>
      <c r="CH22" s="214"/>
      <c r="CI22" s="214"/>
      <c r="CJ22" s="214"/>
      <c r="CK22" s="214"/>
      <c r="CL22" s="214"/>
      <c r="CM22" s="214"/>
      <c r="CN22" s="214"/>
      <c r="CO22" s="214"/>
      <c r="CP22" s="214"/>
      <c r="CQ22" s="214"/>
      <c r="CR22" s="214"/>
      <c r="CS22" s="214"/>
      <c r="CT22" s="214"/>
      <c r="CU22" s="214"/>
      <c r="CV22" s="214"/>
      <c r="CW22" s="214"/>
      <c r="CX22" s="214"/>
      <c r="CY22" s="214"/>
      <c r="CZ22" s="214"/>
      <c r="DA22" s="214"/>
      <c r="DB22" s="214"/>
      <c r="DC22" s="214"/>
      <c r="DD22" s="214"/>
      <c r="DE22" s="214"/>
      <c r="DF22" s="214"/>
      <c r="DG22" s="214"/>
      <c r="DH22" s="214"/>
      <c r="DI22" s="214"/>
      <c r="DJ22" s="214"/>
      <c r="DK22" s="214"/>
      <c r="DL22" s="214"/>
      <c r="DM22" s="214"/>
      <c r="DN22" s="214"/>
      <c r="DO22" s="214"/>
      <c r="DP22" s="214"/>
      <c r="DQ22" s="214"/>
      <c r="DR22" s="214"/>
      <c r="DS22" s="214"/>
      <c r="DT22" s="214"/>
      <c r="DU22" s="214"/>
      <c r="DV22" s="214"/>
      <c r="DW22" s="214"/>
      <c r="DX22" s="214"/>
      <c r="DY22" s="214"/>
      <c r="DZ22" s="214"/>
      <c r="EA22" s="214"/>
      <c r="EB22" s="214"/>
      <c r="EC22" s="214"/>
      <c r="ED22" s="214"/>
      <c r="EE22" s="214"/>
      <c r="EF22" s="214"/>
      <c r="EG22" s="214"/>
      <c r="EH22" s="214"/>
      <c r="EI22" s="214"/>
      <c r="EJ22" s="214"/>
      <c r="EK22" s="214"/>
      <c r="EL22" s="214"/>
      <c r="EM22" s="214"/>
      <c r="EN22" s="214"/>
      <c r="EO22" s="214"/>
      <c r="EP22" s="214"/>
      <c r="EQ22" s="214"/>
      <c r="ER22" s="214"/>
      <c r="ES22" s="214"/>
      <c r="ET22" s="214"/>
      <c r="EU22" s="214"/>
      <c r="EV22" s="214"/>
      <c r="EW22" s="214"/>
      <c r="EX22" s="214"/>
      <c r="EY22" s="214"/>
      <c r="EZ22" s="214"/>
      <c r="FA22" s="214"/>
      <c r="FB22" s="214"/>
      <c r="FC22" s="214"/>
      <c r="FD22" s="214"/>
      <c r="FE22" s="214"/>
      <c r="FF22" s="214"/>
      <c r="FG22" s="214"/>
      <c r="FH22" s="214"/>
      <c r="FI22" s="214"/>
      <c r="FJ22" s="214"/>
      <c r="FK22" s="214"/>
      <c r="FL22" s="214"/>
      <c r="FM22" s="214"/>
      <c r="FN22" s="214"/>
      <c r="FO22" s="214"/>
      <c r="FP22" s="214"/>
      <c r="FQ22" s="214"/>
      <c r="FR22" s="214"/>
      <c r="FS22" s="214"/>
      <c r="FT22" s="214"/>
      <c r="FU22" s="214"/>
      <c r="FV22" s="214"/>
      <c r="FW22" s="214"/>
      <c r="FX22" s="214"/>
      <c r="FY22" s="214"/>
      <c r="FZ22" s="214"/>
      <c r="GA22" s="214"/>
      <c r="GB22" s="214"/>
      <c r="GC22" s="214"/>
      <c r="GD22" s="214"/>
      <c r="GE22" s="214"/>
      <c r="GF22" s="214"/>
      <c r="GG22" s="214"/>
      <c r="GH22" s="214"/>
      <c r="GI22" s="214"/>
      <c r="GJ22" s="214"/>
      <c r="GK22" s="214"/>
      <c r="GL22" s="214"/>
      <c r="GM22" s="214"/>
      <c r="GN22" s="214"/>
      <c r="GO22" s="214"/>
      <c r="GP22" s="214"/>
      <c r="GQ22" s="214"/>
      <c r="GR22" s="214"/>
      <c r="GS22" s="214"/>
      <c r="GT22" s="214"/>
      <c r="GU22" s="214"/>
      <c r="GV22" s="214"/>
      <c r="GW22" s="214"/>
      <c r="GX22" s="214"/>
      <c r="GY22" s="214"/>
      <c r="GZ22" s="214"/>
      <c r="HA22" s="214"/>
      <c r="HB22" s="214"/>
      <c r="HC22" s="214"/>
      <c r="HD22" s="214"/>
      <c r="HE22" s="214"/>
      <c r="HF22" s="214"/>
      <c r="HG22" s="214"/>
      <c r="HH22" s="214"/>
      <c r="HI22" s="214"/>
      <c r="HJ22" s="214"/>
      <c r="HK22" s="214"/>
      <c r="HL22" s="214"/>
      <c r="HM22" s="214"/>
      <c r="HN22" s="214"/>
      <c r="HO22" s="214"/>
      <c r="HP22" s="214"/>
      <c r="HQ22" s="214"/>
      <c r="HR22" s="214"/>
      <c r="HS22" s="214"/>
      <c r="HT22" s="214"/>
      <c r="HU22" s="214"/>
      <c r="HV22" s="214"/>
      <c r="HW22" s="214"/>
      <c r="HX22" s="214"/>
      <c r="HY22" s="214"/>
      <c r="HZ22" s="214"/>
      <c r="IA22" s="214"/>
      <c r="IB22" s="214"/>
      <c r="IC22" s="214"/>
      <c r="ID22" s="214"/>
      <c r="IE22" s="214"/>
      <c r="IF22" s="214"/>
      <c r="IG22" s="214"/>
      <c r="IH22" s="214"/>
      <c r="II22" s="214"/>
      <c r="IJ22" s="214"/>
      <c r="IK22" s="214"/>
      <c r="IL22" s="214"/>
      <c r="IM22" s="214"/>
      <c r="IN22" s="214"/>
      <c r="IO22" s="214"/>
      <c r="IP22" s="214"/>
      <c r="IQ22" s="214"/>
      <c r="IR22" s="214"/>
      <c r="IS22" s="214"/>
      <c r="IT22" s="214"/>
      <c r="IU22" s="214"/>
      <c r="IV22" s="214"/>
    </row>
    <row r="23" spans="1:256" s="215" customFormat="1" ht="38.25">
      <c r="A23" s="1643" t="s">
        <v>158</v>
      </c>
      <c r="B23" s="220" t="s">
        <v>157</v>
      </c>
      <c r="C23" s="221">
        <v>0.16627989890159575</v>
      </c>
      <c r="D23" s="232">
        <v>0.16517494121102577</v>
      </c>
      <c r="E23" s="232">
        <v>0.16694584103982685</v>
      </c>
      <c r="F23" s="232">
        <v>0.165756684771658</v>
      </c>
      <c r="G23" s="232">
        <v>0.16748780730092053</v>
      </c>
      <c r="H23" s="222">
        <v>0.16062248002164378</v>
      </c>
      <c r="I23" s="214"/>
      <c r="L23" s="233"/>
      <c r="M23" s="214"/>
      <c r="N23" s="214"/>
      <c r="O23" s="214"/>
      <c r="P23" s="214"/>
      <c r="Q23" s="214"/>
      <c r="R23" s="214"/>
      <c r="S23" s="214"/>
      <c r="T23" s="214"/>
      <c r="U23" s="214"/>
      <c r="V23" s="214"/>
      <c r="W23" s="214"/>
      <c r="X23" s="214"/>
      <c r="Y23" s="214"/>
      <c r="Z23" s="214"/>
      <c r="AA23" s="214"/>
      <c r="AB23" s="214"/>
      <c r="AC23" s="214"/>
      <c r="AD23" s="214"/>
      <c r="AE23" s="214"/>
      <c r="AF23" s="214"/>
      <c r="AG23" s="214"/>
      <c r="AH23" s="214"/>
      <c r="AI23" s="214"/>
      <c r="AJ23" s="214"/>
      <c r="AK23" s="214"/>
      <c r="AL23" s="214"/>
      <c r="AM23" s="214"/>
      <c r="AN23" s="214"/>
      <c r="AO23" s="214"/>
      <c r="AP23" s="214"/>
      <c r="AQ23" s="214"/>
      <c r="AR23" s="214"/>
      <c r="AS23" s="214"/>
      <c r="AT23" s="214"/>
      <c r="AU23" s="214"/>
      <c r="AV23" s="214"/>
      <c r="AW23" s="214"/>
      <c r="AX23" s="214"/>
      <c r="AY23" s="214"/>
      <c r="AZ23" s="214"/>
      <c r="BA23" s="214"/>
      <c r="BB23" s="214"/>
      <c r="BC23" s="214"/>
      <c r="BD23" s="214"/>
      <c r="BE23" s="214"/>
      <c r="BF23" s="214"/>
      <c r="BG23" s="214"/>
      <c r="BH23" s="214"/>
      <c r="BI23" s="214"/>
      <c r="BJ23" s="214"/>
      <c r="BK23" s="214"/>
      <c r="BL23" s="214"/>
      <c r="BM23" s="214"/>
      <c r="BN23" s="214"/>
      <c r="BO23" s="214"/>
      <c r="BP23" s="214"/>
      <c r="BQ23" s="214"/>
      <c r="BR23" s="214"/>
      <c r="BS23" s="214"/>
      <c r="BT23" s="214"/>
      <c r="BU23" s="214"/>
      <c r="BV23" s="214"/>
      <c r="BW23" s="214"/>
      <c r="BX23" s="214"/>
      <c r="BY23" s="214"/>
      <c r="BZ23" s="214"/>
      <c r="CA23" s="214"/>
      <c r="CB23" s="214"/>
      <c r="CC23" s="214"/>
      <c r="CD23" s="214"/>
      <c r="CE23" s="214"/>
      <c r="CF23" s="214"/>
      <c r="CG23" s="214"/>
      <c r="CH23" s="214"/>
      <c r="CI23" s="214"/>
      <c r="CJ23" s="214"/>
      <c r="CK23" s="214"/>
      <c r="CL23" s="214"/>
      <c r="CM23" s="214"/>
      <c r="CN23" s="214"/>
      <c r="CO23" s="214"/>
      <c r="CP23" s="214"/>
      <c r="CQ23" s="214"/>
      <c r="CR23" s="214"/>
      <c r="CS23" s="214"/>
      <c r="CT23" s="214"/>
      <c r="CU23" s="214"/>
      <c r="CV23" s="214"/>
      <c r="CW23" s="214"/>
      <c r="CX23" s="214"/>
      <c r="CY23" s="214"/>
      <c r="CZ23" s="214"/>
      <c r="DA23" s="214"/>
      <c r="DB23" s="214"/>
      <c r="DC23" s="214"/>
      <c r="DD23" s="214"/>
      <c r="DE23" s="214"/>
      <c r="DF23" s="214"/>
      <c r="DG23" s="214"/>
      <c r="DH23" s="214"/>
      <c r="DI23" s="214"/>
      <c r="DJ23" s="214"/>
      <c r="DK23" s="214"/>
      <c r="DL23" s="214"/>
      <c r="DM23" s="214"/>
      <c r="DN23" s="214"/>
      <c r="DO23" s="214"/>
      <c r="DP23" s="214"/>
      <c r="DQ23" s="214"/>
      <c r="DR23" s="214"/>
      <c r="DS23" s="214"/>
      <c r="DT23" s="214"/>
      <c r="DU23" s="214"/>
      <c r="DV23" s="214"/>
      <c r="DW23" s="214"/>
      <c r="DX23" s="214"/>
      <c r="DY23" s="214"/>
      <c r="DZ23" s="214"/>
      <c r="EA23" s="214"/>
      <c r="EB23" s="214"/>
      <c r="EC23" s="214"/>
      <c r="ED23" s="214"/>
      <c r="EE23" s="214"/>
      <c r="EF23" s="214"/>
      <c r="EG23" s="214"/>
      <c r="EH23" s="214"/>
      <c r="EI23" s="214"/>
      <c r="EJ23" s="214"/>
      <c r="EK23" s="214"/>
      <c r="EL23" s="214"/>
      <c r="EM23" s="214"/>
      <c r="EN23" s="214"/>
      <c r="EO23" s="214"/>
      <c r="EP23" s="214"/>
      <c r="EQ23" s="214"/>
      <c r="ER23" s="214"/>
      <c r="ES23" s="214"/>
      <c r="ET23" s="214"/>
      <c r="EU23" s="214"/>
      <c r="EV23" s="214"/>
      <c r="EW23" s="214"/>
      <c r="EX23" s="214"/>
      <c r="EY23" s="214"/>
      <c r="EZ23" s="214"/>
      <c r="FA23" s="214"/>
      <c r="FB23" s="214"/>
      <c r="FC23" s="214"/>
      <c r="FD23" s="214"/>
      <c r="FE23" s="214"/>
      <c r="FF23" s="214"/>
      <c r="FG23" s="214"/>
      <c r="FH23" s="214"/>
      <c r="FI23" s="214"/>
      <c r="FJ23" s="214"/>
      <c r="FK23" s="214"/>
      <c r="FL23" s="214"/>
      <c r="FM23" s="214"/>
      <c r="FN23" s="214"/>
      <c r="FO23" s="214"/>
      <c r="FP23" s="214"/>
      <c r="FQ23" s="214"/>
      <c r="FR23" s="214"/>
      <c r="FS23" s="214"/>
      <c r="FT23" s="214"/>
      <c r="FU23" s="214"/>
      <c r="FV23" s="214"/>
      <c r="FW23" s="214"/>
      <c r="FX23" s="214"/>
      <c r="FY23" s="214"/>
      <c r="FZ23" s="214"/>
      <c r="GA23" s="214"/>
      <c r="GB23" s="214"/>
      <c r="GC23" s="214"/>
      <c r="GD23" s="214"/>
      <c r="GE23" s="214"/>
      <c r="GF23" s="214"/>
      <c r="GG23" s="214"/>
      <c r="GH23" s="214"/>
      <c r="GI23" s="214"/>
      <c r="GJ23" s="214"/>
      <c r="GK23" s="214"/>
      <c r="GL23" s="214"/>
      <c r="GM23" s="214"/>
      <c r="GN23" s="214"/>
      <c r="GO23" s="214"/>
      <c r="GP23" s="214"/>
      <c r="GQ23" s="214"/>
      <c r="GR23" s="214"/>
      <c r="GS23" s="214"/>
      <c r="GT23" s="214"/>
      <c r="GU23" s="214"/>
      <c r="GV23" s="214"/>
      <c r="GW23" s="214"/>
      <c r="GX23" s="214"/>
      <c r="GY23" s="214"/>
      <c r="GZ23" s="214"/>
      <c r="HA23" s="214"/>
      <c r="HB23" s="214"/>
      <c r="HC23" s="214"/>
      <c r="HD23" s="214"/>
      <c r="HE23" s="214"/>
      <c r="HF23" s="214"/>
      <c r="HG23" s="214"/>
      <c r="HH23" s="214"/>
      <c r="HI23" s="214"/>
      <c r="HJ23" s="214"/>
      <c r="HK23" s="214"/>
      <c r="HL23" s="214"/>
      <c r="HM23" s="214"/>
      <c r="HN23" s="214"/>
      <c r="HO23" s="214"/>
      <c r="HP23" s="214"/>
      <c r="HQ23" s="214"/>
      <c r="HR23" s="214"/>
      <c r="HS23" s="214"/>
      <c r="HT23" s="214"/>
      <c r="HU23" s="214"/>
      <c r="HV23" s="214"/>
      <c r="HW23" s="214"/>
      <c r="HX23" s="214"/>
      <c r="HY23" s="214"/>
      <c r="HZ23" s="214"/>
      <c r="IA23" s="214"/>
      <c r="IB23" s="214"/>
      <c r="IC23" s="214"/>
      <c r="ID23" s="214"/>
      <c r="IE23" s="214"/>
      <c r="IF23" s="214"/>
      <c r="IG23" s="214"/>
      <c r="IH23" s="214"/>
      <c r="II23" s="214"/>
      <c r="IJ23" s="214"/>
      <c r="IK23" s="214"/>
      <c r="IL23" s="214"/>
      <c r="IM23" s="214"/>
      <c r="IN23" s="214"/>
      <c r="IO23" s="214"/>
      <c r="IP23" s="214"/>
      <c r="IQ23" s="214"/>
      <c r="IR23" s="214"/>
      <c r="IS23" s="214"/>
      <c r="IT23" s="214"/>
      <c r="IU23" s="214"/>
      <c r="IV23" s="214"/>
    </row>
    <row r="24" spans="1:256" s="215" customFormat="1" ht="51">
      <c r="A24" s="1641"/>
      <c r="B24" s="224" t="s">
        <v>1028</v>
      </c>
      <c r="C24" s="225">
        <v>9.0414492497958562E-2</v>
      </c>
      <c r="D24" s="226">
        <v>0.13895813431465923</v>
      </c>
      <c r="E24" s="226">
        <v>9.2584672402926005E-2</v>
      </c>
      <c r="F24" s="226">
        <v>0.11968059777349986</v>
      </c>
      <c r="G24" s="226">
        <v>0.13531225831864233</v>
      </c>
      <c r="H24" s="227">
        <v>0.1215893073512702</v>
      </c>
      <c r="I24" s="214"/>
      <c r="L24" s="214"/>
      <c r="M24" s="214"/>
      <c r="N24" s="214"/>
      <c r="O24" s="214"/>
      <c r="P24" s="214"/>
      <c r="Q24" s="214"/>
      <c r="R24" s="214"/>
      <c r="S24" s="214"/>
      <c r="T24" s="214"/>
      <c r="U24" s="214"/>
      <c r="V24" s="214"/>
      <c r="W24" s="214"/>
      <c r="X24" s="214"/>
      <c r="Y24" s="214"/>
      <c r="Z24" s="214"/>
      <c r="AA24" s="214"/>
      <c r="AB24" s="214"/>
      <c r="AC24" s="214"/>
      <c r="AD24" s="214"/>
      <c r="AE24" s="214"/>
      <c r="AF24" s="214"/>
      <c r="AG24" s="214"/>
      <c r="AH24" s="214"/>
      <c r="AI24" s="214"/>
      <c r="AJ24" s="214"/>
      <c r="AK24" s="214"/>
      <c r="AL24" s="214"/>
      <c r="AM24" s="214"/>
      <c r="AN24" s="214"/>
      <c r="AO24" s="214"/>
      <c r="AP24" s="214"/>
      <c r="AQ24" s="214"/>
      <c r="AR24" s="214"/>
      <c r="AS24" s="214"/>
      <c r="AT24" s="214"/>
      <c r="AU24" s="214"/>
      <c r="AV24" s="214"/>
      <c r="AW24" s="214"/>
      <c r="AX24" s="214"/>
      <c r="AY24" s="214"/>
      <c r="AZ24" s="214"/>
      <c r="BA24" s="214"/>
      <c r="BB24" s="214"/>
      <c r="BC24" s="214"/>
      <c r="BD24" s="214"/>
      <c r="BE24" s="214"/>
      <c r="BF24" s="214"/>
      <c r="BG24" s="214"/>
      <c r="BH24" s="214"/>
      <c r="BI24" s="214"/>
      <c r="BJ24" s="214"/>
      <c r="BK24" s="214"/>
      <c r="BL24" s="214"/>
      <c r="BM24" s="214"/>
      <c r="BN24" s="214"/>
      <c r="BO24" s="214"/>
      <c r="BP24" s="214"/>
      <c r="BQ24" s="214"/>
      <c r="BR24" s="214"/>
      <c r="BS24" s="214"/>
      <c r="BT24" s="214"/>
      <c r="BU24" s="214"/>
      <c r="BV24" s="214"/>
      <c r="BW24" s="214"/>
      <c r="BX24" s="214"/>
      <c r="BY24" s="214"/>
      <c r="BZ24" s="214"/>
      <c r="CA24" s="214"/>
      <c r="CB24" s="214"/>
      <c r="CC24" s="214"/>
      <c r="CD24" s="214"/>
      <c r="CE24" s="214"/>
      <c r="CF24" s="214"/>
      <c r="CG24" s="214"/>
      <c r="CH24" s="214"/>
      <c r="CI24" s="214"/>
      <c r="CJ24" s="214"/>
      <c r="CK24" s="214"/>
      <c r="CL24" s="214"/>
      <c r="CM24" s="214"/>
      <c r="CN24" s="214"/>
      <c r="CO24" s="214"/>
      <c r="CP24" s="214"/>
      <c r="CQ24" s="214"/>
      <c r="CR24" s="214"/>
      <c r="CS24" s="214"/>
      <c r="CT24" s="214"/>
      <c r="CU24" s="214"/>
      <c r="CV24" s="214"/>
      <c r="CW24" s="214"/>
      <c r="CX24" s="214"/>
      <c r="CY24" s="214"/>
      <c r="CZ24" s="214"/>
      <c r="DA24" s="214"/>
      <c r="DB24" s="214"/>
      <c r="DC24" s="214"/>
      <c r="DD24" s="214"/>
      <c r="DE24" s="214"/>
      <c r="DF24" s="214"/>
      <c r="DG24" s="214"/>
      <c r="DH24" s="214"/>
      <c r="DI24" s="214"/>
      <c r="DJ24" s="214"/>
      <c r="DK24" s="214"/>
      <c r="DL24" s="214"/>
      <c r="DM24" s="214"/>
      <c r="DN24" s="214"/>
      <c r="DO24" s="214"/>
      <c r="DP24" s="214"/>
      <c r="DQ24" s="214"/>
      <c r="DR24" s="214"/>
      <c r="DS24" s="214"/>
      <c r="DT24" s="214"/>
      <c r="DU24" s="214"/>
      <c r="DV24" s="214"/>
      <c r="DW24" s="214"/>
      <c r="DX24" s="214"/>
      <c r="DY24" s="214"/>
      <c r="DZ24" s="214"/>
      <c r="EA24" s="214"/>
      <c r="EB24" s="214"/>
      <c r="EC24" s="214"/>
      <c r="ED24" s="214"/>
      <c r="EE24" s="214"/>
      <c r="EF24" s="214"/>
      <c r="EG24" s="214"/>
      <c r="EH24" s="214"/>
      <c r="EI24" s="214"/>
      <c r="EJ24" s="214"/>
      <c r="EK24" s="214"/>
      <c r="EL24" s="214"/>
      <c r="EM24" s="214"/>
      <c r="EN24" s="214"/>
      <c r="EO24" s="214"/>
      <c r="EP24" s="214"/>
      <c r="EQ24" s="214"/>
      <c r="ER24" s="214"/>
      <c r="ES24" s="214"/>
      <c r="ET24" s="214"/>
      <c r="EU24" s="214"/>
      <c r="EV24" s="214"/>
      <c r="EW24" s="214"/>
      <c r="EX24" s="214"/>
      <c r="EY24" s="214"/>
      <c r="EZ24" s="214"/>
      <c r="FA24" s="214"/>
      <c r="FB24" s="214"/>
      <c r="FC24" s="214"/>
      <c r="FD24" s="214"/>
      <c r="FE24" s="214"/>
      <c r="FF24" s="214"/>
      <c r="FG24" s="214"/>
      <c r="FH24" s="214"/>
      <c r="FI24" s="214"/>
      <c r="FJ24" s="214"/>
      <c r="FK24" s="214"/>
      <c r="FL24" s="214"/>
      <c r="FM24" s="214"/>
      <c r="FN24" s="214"/>
      <c r="FO24" s="214"/>
      <c r="FP24" s="214"/>
      <c r="FQ24" s="214"/>
      <c r="FR24" s="214"/>
      <c r="FS24" s="214"/>
      <c r="FT24" s="214"/>
      <c r="FU24" s="214"/>
      <c r="FV24" s="214"/>
      <c r="FW24" s="214"/>
      <c r="FX24" s="214"/>
      <c r="FY24" s="214"/>
      <c r="FZ24" s="214"/>
      <c r="GA24" s="214"/>
      <c r="GB24" s="214"/>
      <c r="GC24" s="214"/>
      <c r="GD24" s="214"/>
      <c r="GE24" s="214"/>
      <c r="GF24" s="214"/>
      <c r="GG24" s="214"/>
      <c r="GH24" s="214"/>
      <c r="GI24" s="214"/>
      <c r="GJ24" s="214"/>
      <c r="GK24" s="214"/>
      <c r="GL24" s="214"/>
      <c r="GM24" s="214"/>
      <c r="GN24" s="214"/>
      <c r="GO24" s="214"/>
      <c r="GP24" s="214"/>
      <c r="GQ24" s="214"/>
      <c r="GR24" s="214"/>
      <c r="GS24" s="214"/>
      <c r="GT24" s="214"/>
      <c r="GU24" s="214"/>
      <c r="GV24" s="214"/>
      <c r="GW24" s="214"/>
      <c r="GX24" s="214"/>
      <c r="GY24" s="214"/>
      <c r="GZ24" s="214"/>
      <c r="HA24" s="214"/>
      <c r="HB24" s="214"/>
      <c r="HC24" s="214"/>
      <c r="HD24" s="214"/>
      <c r="HE24" s="214"/>
      <c r="HF24" s="214"/>
      <c r="HG24" s="214"/>
      <c r="HH24" s="214"/>
      <c r="HI24" s="214"/>
      <c r="HJ24" s="214"/>
      <c r="HK24" s="214"/>
      <c r="HL24" s="214"/>
      <c r="HM24" s="214"/>
      <c r="HN24" s="214"/>
      <c r="HO24" s="214"/>
      <c r="HP24" s="214"/>
      <c r="HQ24" s="214"/>
      <c r="HR24" s="214"/>
      <c r="HS24" s="214"/>
      <c r="HT24" s="214"/>
      <c r="HU24" s="214"/>
      <c r="HV24" s="214"/>
      <c r="HW24" s="214"/>
      <c r="HX24" s="214"/>
      <c r="HY24" s="214"/>
      <c r="HZ24" s="214"/>
      <c r="IA24" s="214"/>
      <c r="IB24" s="214"/>
      <c r="IC24" s="214"/>
      <c r="ID24" s="214"/>
      <c r="IE24" s="214"/>
      <c r="IF24" s="214"/>
      <c r="IG24" s="214"/>
      <c r="IH24" s="214"/>
      <c r="II24" s="214"/>
      <c r="IJ24" s="214"/>
      <c r="IK24" s="214"/>
      <c r="IL24" s="214"/>
      <c r="IM24" s="214"/>
      <c r="IN24" s="214"/>
      <c r="IO24" s="214"/>
      <c r="IP24" s="214"/>
      <c r="IQ24" s="214"/>
      <c r="IR24" s="214"/>
      <c r="IS24" s="214"/>
      <c r="IT24" s="214"/>
      <c r="IU24" s="214"/>
      <c r="IV24" s="214"/>
    </row>
    <row r="25" spans="1:256" s="215" customFormat="1" ht="26.25" thickBot="1">
      <c r="A25" s="1644"/>
      <c r="B25" s="228" t="s">
        <v>73</v>
      </c>
      <c r="C25" s="234">
        <v>5.1666908409362729E-2</v>
      </c>
      <c r="D25" s="235">
        <v>9.4277027305155317E-2</v>
      </c>
      <c r="E25" s="235">
        <v>6.8549708377519419E-2</v>
      </c>
      <c r="F25" s="235">
        <v>9.0363199563747526E-2</v>
      </c>
      <c r="G25" s="235">
        <v>9.2121494404397278E-2</v>
      </c>
      <c r="H25" s="236">
        <v>8.341830123648554E-2</v>
      </c>
      <c r="I25" s="214"/>
      <c r="L25" s="214"/>
      <c r="M25" s="214"/>
      <c r="N25" s="214"/>
      <c r="O25" s="214"/>
      <c r="P25" s="214"/>
      <c r="Q25" s="214"/>
      <c r="R25" s="214"/>
      <c r="S25" s="214"/>
      <c r="T25" s="214"/>
      <c r="U25" s="214"/>
      <c r="V25" s="214"/>
      <c r="W25" s="214"/>
      <c r="X25" s="214"/>
      <c r="Y25" s="214"/>
      <c r="Z25" s="214"/>
      <c r="AA25" s="214"/>
      <c r="AB25" s="214"/>
      <c r="AC25" s="214"/>
      <c r="AD25" s="214"/>
      <c r="AE25" s="214"/>
      <c r="AF25" s="214"/>
      <c r="AG25" s="214"/>
      <c r="AH25" s="214"/>
      <c r="AI25" s="214"/>
      <c r="AJ25" s="214"/>
      <c r="AK25" s="214"/>
      <c r="AL25" s="214"/>
      <c r="AM25" s="214"/>
      <c r="AN25" s="214"/>
      <c r="AO25" s="214"/>
      <c r="AP25" s="214"/>
      <c r="AQ25" s="214"/>
      <c r="AR25" s="214"/>
      <c r="AS25" s="214"/>
      <c r="AT25" s="214"/>
      <c r="AU25" s="214"/>
      <c r="AV25" s="214"/>
      <c r="AW25" s="214"/>
      <c r="AX25" s="214"/>
      <c r="AY25" s="214"/>
      <c r="AZ25" s="214"/>
      <c r="BA25" s="214"/>
      <c r="BB25" s="214"/>
      <c r="BC25" s="214"/>
      <c r="BD25" s="214"/>
      <c r="BE25" s="214"/>
      <c r="BF25" s="214"/>
      <c r="BG25" s="214"/>
      <c r="BH25" s="214"/>
      <c r="BI25" s="214"/>
      <c r="BJ25" s="214"/>
      <c r="BK25" s="214"/>
      <c r="BL25" s="214"/>
      <c r="BM25" s="214"/>
      <c r="BN25" s="214"/>
      <c r="BO25" s="214"/>
      <c r="BP25" s="214"/>
      <c r="BQ25" s="214"/>
      <c r="BR25" s="214"/>
      <c r="BS25" s="214"/>
      <c r="BT25" s="214"/>
      <c r="BU25" s="214"/>
      <c r="BV25" s="214"/>
      <c r="BW25" s="214"/>
      <c r="BX25" s="214"/>
      <c r="BY25" s="214"/>
      <c r="BZ25" s="214"/>
      <c r="CA25" s="214"/>
      <c r="CB25" s="214"/>
      <c r="CC25" s="214"/>
      <c r="CD25" s="214"/>
      <c r="CE25" s="214"/>
      <c r="CF25" s="214"/>
      <c r="CG25" s="214"/>
      <c r="CH25" s="214"/>
      <c r="CI25" s="214"/>
      <c r="CJ25" s="214"/>
      <c r="CK25" s="214"/>
      <c r="CL25" s="214"/>
      <c r="CM25" s="214"/>
      <c r="CN25" s="214"/>
      <c r="CO25" s="214"/>
      <c r="CP25" s="214"/>
      <c r="CQ25" s="214"/>
      <c r="CR25" s="214"/>
      <c r="CS25" s="214"/>
      <c r="CT25" s="214"/>
      <c r="CU25" s="214"/>
      <c r="CV25" s="214"/>
      <c r="CW25" s="214"/>
      <c r="CX25" s="214"/>
      <c r="CY25" s="214"/>
      <c r="CZ25" s="214"/>
      <c r="DA25" s="214"/>
      <c r="DB25" s="214"/>
      <c r="DC25" s="214"/>
      <c r="DD25" s="214"/>
      <c r="DE25" s="214"/>
      <c r="DF25" s="214"/>
      <c r="DG25" s="214"/>
      <c r="DH25" s="214"/>
      <c r="DI25" s="214"/>
      <c r="DJ25" s="214"/>
      <c r="DK25" s="214"/>
      <c r="DL25" s="214"/>
      <c r="DM25" s="214"/>
      <c r="DN25" s="214"/>
      <c r="DO25" s="214"/>
      <c r="DP25" s="214"/>
      <c r="DQ25" s="214"/>
      <c r="DR25" s="214"/>
      <c r="DS25" s="214"/>
      <c r="DT25" s="214"/>
      <c r="DU25" s="214"/>
      <c r="DV25" s="214"/>
      <c r="DW25" s="214"/>
      <c r="DX25" s="214"/>
      <c r="DY25" s="214"/>
      <c r="DZ25" s="214"/>
      <c r="EA25" s="214"/>
      <c r="EB25" s="214"/>
      <c r="EC25" s="214"/>
      <c r="ED25" s="214"/>
      <c r="EE25" s="214"/>
      <c r="EF25" s="214"/>
      <c r="EG25" s="214"/>
      <c r="EH25" s="214"/>
      <c r="EI25" s="214"/>
      <c r="EJ25" s="214"/>
      <c r="EK25" s="214"/>
      <c r="EL25" s="214"/>
      <c r="EM25" s="214"/>
      <c r="EN25" s="214"/>
      <c r="EO25" s="214"/>
      <c r="EP25" s="214"/>
      <c r="EQ25" s="214"/>
      <c r="ER25" s="214"/>
      <c r="ES25" s="214"/>
      <c r="ET25" s="214"/>
      <c r="EU25" s="214"/>
      <c r="EV25" s="214"/>
      <c r="EW25" s="214"/>
      <c r="EX25" s="214"/>
      <c r="EY25" s="214"/>
      <c r="EZ25" s="214"/>
      <c r="FA25" s="214"/>
      <c r="FB25" s="214"/>
      <c r="FC25" s="214"/>
      <c r="FD25" s="214"/>
      <c r="FE25" s="214"/>
      <c r="FF25" s="214"/>
      <c r="FG25" s="214"/>
      <c r="FH25" s="214"/>
      <c r="FI25" s="214"/>
      <c r="FJ25" s="214"/>
      <c r="FK25" s="214"/>
      <c r="FL25" s="214"/>
      <c r="FM25" s="214"/>
      <c r="FN25" s="214"/>
      <c r="FO25" s="214"/>
      <c r="FP25" s="214"/>
      <c r="FQ25" s="214"/>
      <c r="FR25" s="214"/>
      <c r="FS25" s="214"/>
      <c r="FT25" s="214"/>
      <c r="FU25" s="214"/>
      <c r="FV25" s="214"/>
      <c r="FW25" s="214"/>
      <c r="FX25" s="214"/>
      <c r="FY25" s="214"/>
      <c r="FZ25" s="214"/>
      <c r="GA25" s="214"/>
      <c r="GB25" s="214"/>
      <c r="GC25" s="214"/>
      <c r="GD25" s="214"/>
      <c r="GE25" s="214"/>
      <c r="GF25" s="214"/>
      <c r="GG25" s="214"/>
      <c r="GH25" s="214"/>
      <c r="GI25" s="214"/>
      <c r="GJ25" s="214"/>
      <c r="GK25" s="214"/>
      <c r="GL25" s="214"/>
      <c r="GM25" s="214"/>
      <c r="GN25" s="214"/>
      <c r="GO25" s="214"/>
      <c r="GP25" s="214"/>
      <c r="GQ25" s="214"/>
      <c r="GR25" s="214"/>
      <c r="GS25" s="214"/>
      <c r="GT25" s="214"/>
      <c r="GU25" s="214"/>
      <c r="GV25" s="214"/>
      <c r="GW25" s="214"/>
      <c r="GX25" s="214"/>
      <c r="GY25" s="214"/>
      <c r="GZ25" s="214"/>
      <c r="HA25" s="214"/>
      <c r="HB25" s="214"/>
      <c r="HC25" s="214"/>
      <c r="HD25" s="214"/>
      <c r="HE25" s="214"/>
      <c r="HF25" s="214"/>
      <c r="HG25" s="214"/>
      <c r="HH25" s="214"/>
      <c r="HI25" s="214"/>
      <c r="HJ25" s="214"/>
      <c r="HK25" s="214"/>
      <c r="HL25" s="214"/>
      <c r="HM25" s="214"/>
      <c r="HN25" s="214"/>
      <c r="HO25" s="214"/>
      <c r="HP25" s="214"/>
      <c r="HQ25" s="214"/>
      <c r="HR25" s="214"/>
      <c r="HS25" s="214"/>
      <c r="HT25" s="214"/>
      <c r="HU25" s="214"/>
      <c r="HV25" s="214"/>
      <c r="HW25" s="214"/>
      <c r="HX25" s="214"/>
      <c r="HY25" s="214"/>
      <c r="HZ25" s="214"/>
      <c r="IA25" s="214"/>
      <c r="IB25" s="214"/>
      <c r="IC25" s="214"/>
      <c r="ID25" s="214"/>
      <c r="IE25" s="214"/>
      <c r="IF25" s="214"/>
      <c r="IG25" s="214"/>
      <c r="IH25" s="214"/>
      <c r="II25" s="214"/>
      <c r="IJ25" s="214"/>
      <c r="IK25" s="214"/>
      <c r="IL25" s="214"/>
      <c r="IM25" s="214"/>
      <c r="IN25" s="214"/>
      <c r="IO25" s="214"/>
      <c r="IP25" s="214"/>
      <c r="IQ25" s="214"/>
      <c r="IR25" s="214"/>
      <c r="IS25" s="214"/>
      <c r="IT25" s="214"/>
      <c r="IU25" s="214"/>
      <c r="IV25" s="214"/>
    </row>
    <row r="26" spans="1:256" s="215" customFormat="1" ht="38.25">
      <c r="A26" s="1640" t="s">
        <v>159</v>
      </c>
      <c r="B26" s="220" t="s">
        <v>157</v>
      </c>
      <c r="C26" s="221">
        <v>0.16332472339628312</v>
      </c>
      <c r="D26" s="232">
        <v>0.16000985032457318</v>
      </c>
      <c r="E26" s="232">
        <v>0.16532254981097638</v>
      </c>
      <c r="F26" s="232">
        <v>0.16175508100647007</v>
      </c>
      <c r="G26" s="232">
        <v>0.1669484485942575</v>
      </c>
      <c r="H26" s="222">
        <v>0.14554869888910088</v>
      </c>
      <c r="I26" s="214"/>
      <c r="L26" s="214"/>
      <c r="M26" s="233"/>
      <c r="N26" s="214"/>
      <c r="O26" s="214"/>
      <c r="P26" s="214"/>
      <c r="Q26" s="214"/>
      <c r="R26" s="214"/>
      <c r="S26" s="214"/>
      <c r="T26" s="214"/>
      <c r="U26" s="214"/>
      <c r="V26" s="214"/>
      <c r="W26" s="214"/>
      <c r="X26" s="214"/>
      <c r="Y26" s="214"/>
      <c r="Z26" s="214"/>
      <c r="AA26" s="214"/>
      <c r="AB26" s="214"/>
      <c r="AC26" s="214"/>
      <c r="AD26" s="214"/>
      <c r="AE26" s="214"/>
      <c r="AF26" s="214"/>
      <c r="AG26" s="214"/>
      <c r="AH26" s="214"/>
      <c r="AI26" s="214"/>
      <c r="AJ26" s="214"/>
      <c r="AK26" s="214"/>
      <c r="AL26" s="214"/>
      <c r="AM26" s="214"/>
      <c r="AN26" s="214"/>
      <c r="AO26" s="214"/>
      <c r="AP26" s="214"/>
      <c r="AQ26" s="214"/>
      <c r="AR26" s="214"/>
      <c r="AS26" s="214"/>
      <c r="AT26" s="214"/>
      <c r="AU26" s="214"/>
      <c r="AV26" s="214"/>
      <c r="AW26" s="214"/>
      <c r="AX26" s="214"/>
      <c r="AY26" s="214"/>
      <c r="AZ26" s="214"/>
      <c r="BA26" s="214"/>
      <c r="BB26" s="214"/>
      <c r="BC26" s="214"/>
      <c r="BD26" s="214"/>
      <c r="BE26" s="214"/>
      <c r="BF26" s="214"/>
      <c r="BG26" s="214"/>
      <c r="BH26" s="214"/>
      <c r="BI26" s="214"/>
      <c r="BJ26" s="214"/>
      <c r="BK26" s="214"/>
      <c r="BL26" s="214"/>
      <c r="BM26" s="214"/>
      <c r="BN26" s="214"/>
      <c r="BO26" s="214"/>
      <c r="BP26" s="214"/>
      <c r="BQ26" s="214"/>
      <c r="BR26" s="214"/>
      <c r="BS26" s="214"/>
      <c r="BT26" s="214"/>
      <c r="BU26" s="214"/>
      <c r="BV26" s="214"/>
      <c r="BW26" s="214"/>
      <c r="BX26" s="214"/>
      <c r="BY26" s="214"/>
      <c r="BZ26" s="214"/>
      <c r="CA26" s="214"/>
      <c r="CB26" s="214"/>
      <c r="CC26" s="214"/>
      <c r="CD26" s="214"/>
      <c r="CE26" s="214"/>
      <c r="CF26" s="214"/>
      <c r="CG26" s="214"/>
      <c r="CH26" s="214"/>
      <c r="CI26" s="214"/>
      <c r="CJ26" s="214"/>
      <c r="CK26" s="214"/>
      <c r="CL26" s="214"/>
      <c r="CM26" s="214"/>
      <c r="CN26" s="214"/>
      <c r="CO26" s="214"/>
      <c r="CP26" s="214"/>
      <c r="CQ26" s="214"/>
      <c r="CR26" s="214"/>
      <c r="CS26" s="214"/>
      <c r="CT26" s="214"/>
      <c r="CU26" s="214"/>
      <c r="CV26" s="214"/>
      <c r="CW26" s="214"/>
      <c r="CX26" s="214"/>
      <c r="CY26" s="214"/>
      <c r="CZ26" s="214"/>
      <c r="DA26" s="214"/>
      <c r="DB26" s="214"/>
      <c r="DC26" s="214"/>
      <c r="DD26" s="214"/>
      <c r="DE26" s="214"/>
      <c r="DF26" s="214"/>
      <c r="DG26" s="214"/>
      <c r="DH26" s="214"/>
      <c r="DI26" s="214"/>
      <c r="DJ26" s="214"/>
      <c r="DK26" s="214"/>
      <c r="DL26" s="214"/>
      <c r="DM26" s="214"/>
      <c r="DN26" s="214"/>
      <c r="DO26" s="214"/>
      <c r="DP26" s="214"/>
      <c r="DQ26" s="214"/>
      <c r="DR26" s="214"/>
      <c r="DS26" s="214"/>
      <c r="DT26" s="214"/>
      <c r="DU26" s="214"/>
      <c r="DV26" s="214"/>
      <c r="DW26" s="214"/>
      <c r="DX26" s="214"/>
      <c r="DY26" s="214"/>
      <c r="DZ26" s="214"/>
      <c r="EA26" s="214"/>
      <c r="EB26" s="214"/>
      <c r="EC26" s="214"/>
      <c r="ED26" s="214"/>
      <c r="EE26" s="214"/>
      <c r="EF26" s="214"/>
      <c r="EG26" s="214"/>
      <c r="EH26" s="214"/>
      <c r="EI26" s="214"/>
      <c r="EJ26" s="214"/>
      <c r="EK26" s="214"/>
      <c r="EL26" s="214"/>
      <c r="EM26" s="214"/>
      <c r="EN26" s="214"/>
      <c r="EO26" s="214"/>
      <c r="EP26" s="214"/>
      <c r="EQ26" s="214"/>
      <c r="ER26" s="214"/>
      <c r="ES26" s="214"/>
      <c r="ET26" s="214"/>
      <c r="EU26" s="214"/>
      <c r="EV26" s="214"/>
      <c r="EW26" s="214"/>
      <c r="EX26" s="214"/>
      <c r="EY26" s="214"/>
      <c r="EZ26" s="214"/>
      <c r="FA26" s="214"/>
      <c r="FB26" s="214"/>
      <c r="FC26" s="214"/>
      <c r="FD26" s="214"/>
      <c r="FE26" s="214"/>
      <c r="FF26" s="214"/>
      <c r="FG26" s="214"/>
      <c r="FH26" s="214"/>
      <c r="FI26" s="214"/>
      <c r="FJ26" s="214"/>
      <c r="FK26" s="214"/>
      <c r="FL26" s="214"/>
      <c r="FM26" s="214"/>
      <c r="FN26" s="214"/>
      <c r="FO26" s="214"/>
      <c r="FP26" s="214"/>
      <c r="FQ26" s="214"/>
      <c r="FR26" s="214"/>
      <c r="FS26" s="214"/>
      <c r="FT26" s="214"/>
      <c r="FU26" s="214"/>
      <c r="FV26" s="214"/>
      <c r="FW26" s="214"/>
      <c r="FX26" s="214"/>
      <c r="FY26" s="214"/>
      <c r="FZ26" s="214"/>
      <c r="GA26" s="214"/>
      <c r="GB26" s="214"/>
      <c r="GC26" s="214"/>
      <c r="GD26" s="214"/>
      <c r="GE26" s="214"/>
      <c r="GF26" s="214"/>
      <c r="GG26" s="214"/>
      <c r="GH26" s="214"/>
      <c r="GI26" s="214"/>
      <c r="GJ26" s="214"/>
      <c r="GK26" s="214"/>
      <c r="GL26" s="214"/>
      <c r="GM26" s="214"/>
      <c r="GN26" s="214"/>
      <c r="GO26" s="214"/>
      <c r="GP26" s="214"/>
      <c r="GQ26" s="214"/>
      <c r="GR26" s="214"/>
      <c r="GS26" s="214"/>
      <c r="GT26" s="214"/>
      <c r="GU26" s="214"/>
      <c r="GV26" s="214"/>
      <c r="GW26" s="214"/>
      <c r="GX26" s="214"/>
      <c r="GY26" s="214"/>
      <c r="GZ26" s="214"/>
      <c r="HA26" s="214"/>
      <c r="HB26" s="214"/>
      <c r="HC26" s="214"/>
      <c r="HD26" s="214"/>
      <c r="HE26" s="214"/>
      <c r="HF26" s="214"/>
      <c r="HG26" s="214"/>
      <c r="HH26" s="214"/>
      <c r="HI26" s="214"/>
      <c r="HJ26" s="214"/>
      <c r="HK26" s="214"/>
      <c r="HL26" s="214"/>
      <c r="HM26" s="214"/>
      <c r="HN26" s="214"/>
      <c r="HO26" s="214"/>
      <c r="HP26" s="214"/>
      <c r="HQ26" s="214"/>
      <c r="HR26" s="214"/>
      <c r="HS26" s="214"/>
      <c r="HT26" s="214"/>
      <c r="HU26" s="214"/>
      <c r="HV26" s="214"/>
      <c r="HW26" s="214"/>
      <c r="HX26" s="214"/>
      <c r="HY26" s="214"/>
      <c r="HZ26" s="214"/>
      <c r="IA26" s="214"/>
      <c r="IB26" s="214"/>
      <c r="IC26" s="214"/>
      <c r="ID26" s="214"/>
      <c r="IE26" s="214"/>
      <c r="IF26" s="214"/>
      <c r="IG26" s="214"/>
      <c r="IH26" s="214"/>
      <c r="II26" s="214"/>
      <c r="IJ26" s="214"/>
      <c r="IK26" s="214"/>
      <c r="IL26" s="214"/>
      <c r="IM26" s="214"/>
      <c r="IN26" s="214"/>
      <c r="IO26" s="214"/>
      <c r="IP26" s="214"/>
      <c r="IQ26" s="214"/>
      <c r="IR26" s="214"/>
      <c r="IS26" s="214"/>
      <c r="IT26" s="214"/>
      <c r="IU26" s="214"/>
      <c r="IV26" s="214"/>
    </row>
    <row r="27" spans="1:256" s="215" customFormat="1" ht="51">
      <c r="A27" s="1641"/>
      <c r="B27" s="224" t="s">
        <v>1028</v>
      </c>
      <c r="C27" s="225">
        <v>0.19289377727738505</v>
      </c>
      <c r="D27" s="226">
        <v>0.23453389891554155</v>
      </c>
      <c r="E27" s="226">
        <v>0.18940526663785415</v>
      </c>
      <c r="F27" s="226">
        <v>0.21387064658983262</v>
      </c>
      <c r="G27" s="226">
        <v>0.23509897827329629</v>
      </c>
      <c r="H27" s="227">
        <v>0.21844175443120653</v>
      </c>
      <c r="I27" s="214"/>
      <c r="J27" s="214"/>
      <c r="K27" s="214"/>
      <c r="L27" s="214"/>
      <c r="M27" s="214"/>
      <c r="N27" s="214"/>
      <c r="O27" s="214"/>
      <c r="P27" s="214"/>
      <c r="Q27" s="214"/>
      <c r="R27" s="214"/>
      <c r="S27" s="214"/>
      <c r="T27" s="214"/>
      <c r="U27" s="214"/>
      <c r="V27" s="214"/>
      <c r="W27" s="214"/>
      <c r="X27" s="214"/>
      <c r="Y27" s="214"/>
      <c r="Z27" s="214"/>
      <c r="AA27" s="214"/>
      <c r="AB27" s="214"/>
      <c r="AC27" s="214"/>
      <c r="AD27" s="214"/>
      <c r="AE27" s="214"/>
      <c r="AF27" s="214"/>
      <c r="AG27" s="214"/>
      <c r="AH27" s="214"/>
      <c r="AI27" s="214"/>
      <c r="AJ27" s="214"/>
      <c r="AK27" s="214"/>
      <c r="AL27" s="214"/>
      <c r="AM27" s="214"/>
      <c r="AN27" s="214"/>
      <c r="AO27" s="214"/>
      <c r="AP27" s="214"/>
      <c r="AQ27" s="214"/>
      <c r="AR27" s="214"/>
      <c r="AS27" s="214"/>
      <c r="AT27" s="214"/>
      <c r="AU27" s="214"/>
      <c r="AV27" s="214"/>
      <c r="AW27" s="214"/>
      <c r="AX27" s="214"/>
      <c r="AY27" s="214"/>
      <c r="AZ27" s="214"/>
      <c r="BA27" s="214"/>
      <c r="BB27" s="214"/>
      <c r="BC27" s="214"/>
      <c r="BD27" s="214"/>
      <c r="BE27" s="214"/>
      <c r="BF27" s="214"/>
      <c r="BG27" s="214"/>
      <c r="BH27" s="214"/>
      <c r="BI27" s="214"/>
      <c r="BJ27" s="214"/>
      <c r="BK27" s="214"/>
      <c r="BL27" s="214"/>
      <c r="BM27" s="214"/>
      <c r="BN27" s="214"/>
      <c r="BO27" s="214"/>
      <c r="BP27" s="214"/>
      <c r="BQ27" s="214"/>
      <c r="BR27" s="214"/>
      <c r="BS27" s="214"/>
      <c r="BT27" s="214"/>
      <c r="BU27" s="214"/>
      <c r="BV27" s="214"/>
      <c r="BW27" s="214"/>
      <c r="BX27" s="214"/>
      <c r="BY27" s="214"/>
      <c r="BZ27" s="214"/>
      <c r="CA27" s="214"/>
      <c r="CB27" s="214"/>
      <c r="CC27" s="214"/>
      <c r="CD27" s="214"/>
      <c r="CE27" s="214"/>
      <c r="CF27" s="214"/>
      <c r="CG27" s="214"/>
      <c r="CH27" s="214"/>
      <c r="CI27" s="214"/>
      <c r="CJ27" s="214"/>
      <c r="CK27" s="214"/>
      <c r="CL27" s="214"/>
      <c r="CM27" s="214"/>
      <c r="CN27" s="214"/>
      <c r="CO27" s="214"/>
      <c r="CP27" s="214"/>
      <c r="CQ27" s="214"/>
      <c r="CR27" s="214"/>
      <c r="CS27" s="214"/>
      <c r="CT27" s="214"/>
      <c r="CU27" s="214"/>
      <c r="CV27" s="214"/>
      <c r="CW27" s="214"/>
      <c r="CX27" s="214"/>
      <c r="CY27" s="214"/>
      <c r="CZ27" s="214"/>
      <c r="DA27" s="214"/>
      <c r="DB27" s="214"/>
      <c r="DC27" s="214"/>
      <c r="DD27" s="214"/>
      <c r="DE27" s="214"/>
      <c r="DF27" s="214"/>
      <c r="DG27" s="214"/>
      <c r="DH27" s="214"/>
      <c r="DI27" s="214"/>
      <c r="DJ27" s="214"/>
      <c r="DK27" s="214"/>
      <c r="DL27" s="214"/>
      <c r="DM27" s="214"/>
      <c r="DN27" s="214"/>
      <c r="DO27" s="214"/>
      <c r="DP27" s="214"/>
      <c r="DQ27" s="214"/>
      <c r="DR27" s="214"/>
      <c r="DS27" s="214"/>
      <c r="DT27" s="214"/>
      <c r="DU27" s="214"/>
      <c r="DV27" s="214"/>
      <c r="DW27" s="214"/>
      <c r="DX27" s="214"/>
      <c r="DY27" s="214"/>
      <c r="DZ27" s="214"/>
      <c r="EA27" s="214"/>
      <c r="EB27" s="214"/>
      <c r="EC27" s="214"/>
      <c r="ED27" s="214"/>
      <c r="EE27" s="214"/>
      <c r="EF27" s="214"/>
      <c r="EG27" s="214"/>
      <c r="EH27" s="214"/>
      <c r="EI27" s="214"/>
      <c r="EJ27" s="214"/>
      <c r="EK27" s="214"/>
      <c r="EL27" s="214"/>
      <c r="EM27" s="214"/>
      <c r="EN27" s="214"/>
      <c r="EO27" s="214"/>
      <c r="EP27" s="214"/>
      <c r="EQ27" s="214"/>
      <c r="ER27" s="214"/>
      <c r="ES27" s="214"/>
      <c r="ET27" s="214"/>
      <c r="EU27" s="214"/>
      <c r="EV27" s="214"/>
      <c r="EW27" s="214"/>
      <c r="EX27" s="214"/>
      <c r="EY27" s="214"/>
      <c r="EZ27" s="214"/>
      <c r="FA27" s="214"/>
      <c r="FB27" s="214"/>
      <c r="FC27" s="214"/>
      <c r="FD27" s="214"/>
      <c r="FE27" s="214"/>
      <c r="FF27" s="214"/>
      <c r="FG27" s="214"/>
      <c r="FH27" s="214"/>
      <c r="FI27" s="214"/>
      <c r="FJ27" s="214"/>
      <c r="FK27" s="214"/>
      <c r="FL27" s="214"/>
      <c r="FM27" s="214"/>
      <c r="FN27" s="214"/>
      <c r="FO27" s="214"/>
      <c r="FP27" s="214"/>
      <c r="FQ27" s="214"/>
      <c r="FR27" s="214"/>
      <c r="FS27" s="214"/>
      <c r="FT27" s="214"/>
      <c r="FU27" s="214"/>
      <c r="FV27" s="214"/>
      <c r="FW27" s="214"/>
      <c r="FX27" s="214"/>
      <c r="FY27" s="214"/>
      <c r="FZ27" s="214"/>
      <c r="GA27" s="214"/>
      <c r="GB27" s="214"/>
      <c r="GC27" s="214"/>
      <c r="GD27" s="214"/>
      <c r="GE27" s="214"/>
      <c r="GF27" s="214"/>
      <c r="GG27" s="214"/>
      <c r="GH27" s="214"/>
      <c r="GI27" s="214"/>
      <c r="GJ27" s="214"/>
      <c r="GK27" s="214"/>
      <c r="GL27" s="214"/>
      <c r="GM27" s="214"/>
      <c r="GN27" s="214"/>
      <c r="GO27" s="214"/>
      <c r="GP27" s="214"/>
      <c r="GQ27" s="214"/>
      <c r="GR27" s="214"/>
      <c r="GS27" s="214"/>
      <c r="GT27" s="214"/>
      <c r="GU27" s="214"/>
      <c r="GV27" s="214"/>
      <c r="GW27" s="214"/>
      <c r="GX27" s="214"/>
      <c r="GY27" s="214"/>
      <c r="GZ27" s="214"/>
      <c r="HA27" s="214"/>
      <c r="HB27" s="214"/>
      <c r="HC27" s="214"/>
      <c r="HD27" s="214"/>
      <c r="HE27" s="214"/>
      <c r="HF27" s="214"/>
      <c r="HG27" s="214"/>
      <c r="HH27" s="214"/>
      <c r="HI27" s="214"/>
      <c r="HJ27" s="214"/>
      <c r="HK27" s="214"/>
      <c r="HL27" s="214"/>
      <c r="HM27" s="214"/>
      <c r="HN27" s="214"/>
      <c r="HO27" s="214"/>
      <c r="HP27" s="214"/>
      <c r="HQ27" s="214"/>
      <c r="HR27" s="214"/>
      <c r="HS27" s="214"/>
      <c r="HT27" s="214"/>
      <c r="HU27" s="214"/>
      <c r="HV27" s="214"/>
      <c r="HW27" s="214"/>
      <c r="HX27" s="214"/>
      <c r="HY27" s="214"/>
      <c r="HZ27" s="214"/>
      <c r="IA27" s="214"/>
      <c r="IB27" s="214"/>
      <c r="IC27" s="214"/>
      <c r="ID27" s="214"/>
      <c r="IE27" s="214"/>
      <c r="IF27" s="214"/>
      <c r="IG27" s="214"/>
      <c r="IH27" s="214"/>
      <c r="II27" s="214"/>
      <c r="IJ27" s="214"/>
      <c r="IK27" s="214"/>
      <c r="IL27" s="214"/>
      <c r="IM27" s="214"/>
      <c r="IN27" s="214"/>
      <c r="IO27" s="214"/>
      <c r="IP27" s="214"/>
      <c r="IQ27" s="214"/>
      <c r="IR27" s="214"/>
      <c r="IS27" s="214"/>
      <c r="IT27" s="214"/>
      <c r="IU27" s="214"/>
      <c r="IV27" s="214"/>
    </row>
    <row r="28" spans="1:256" s="215" customFormat="1" ht="26.25" thickBot="1">
      <c r="A28" s="1642"/>
      <c r="B28" s="228" t="s">
        <v>73</v>
      </c>
      <c r="C28" s="229">
        <v>8.8953948221826729E-2</v>
      </c>
      <c r="D28" s="230">
        <v>0.13191308783401173</v>
      </c>
      <c r="E28" s="230">
        <v>0.1088238217015968</v>
      </c>
      <c r="F28" s="230">
        <v>0.13037419742219097</v>
      </c>
      <c r="G28" s="230">
        <v>0.13085609371771448</v>
      </c>
      <c r="H28" s="231">
        <v>0.12110887628807378</v>
      </c>
      <c r="I28" s="214"/>
      <c r="J28" s="214"/>
      <c r="K28" s="214"/>
      <c r="L28" s="214"/>
      <c r="M28" s="214"/>
      <c r="N28" s="214"/>
      <c r="O28" s="214"/>
      <c r="P28" s="214"/>
      <c r="Q28" s="214"/>
      <c r="R28" s="214"/>
      <c r="S28" s="214"/>
      <c r="T28" s="214"/>
      <c r="U28" s="214"/>
      <c r="V28" s="214"/>
      <c r="W28" s="214"/>
      <c r="X28" s="214"/>
      <c r="Y28" s="214"/>
      <c r="Z28" s="214"/>
      <c r="AA28" s="214"/>
      <c r="AB28" s="214"/>
      <c r="AC28" s="214"/>
      <c r="AD28" s="214"/>
      <c r="AE28" s="214"/>
      <c r="AF28" s="214"/>
      <c r="AG28" s="214"/>
      <c r="AH28" s="214"/>
      <c r="AI28" s="214"/>
      <c r="AJ28" s="214"/>
      <c r="AK28" s="214"/>
      <c r="AL28" s="214"/>
      <c r="AM28" s="214"/>
      <c r="AN28" s="214"/>
      <c r="AO28" s="214"/>
      <c r="AP28" s="214"/>
      <c r="AQ28" s="214"/>
      <c r="AR28" s="214"/>
      <c r="AS28" s="214"/>
      <c r="AT28" s="214"/>
      <c r="AU28" s="214"/>
      <c r="AV28" s="214"/>
      <c r="AW28" s="214"/>
      <c r="AX28" s="214"/>
      <c r="AY28" s="214"/>
      <c r="AZ28" s="214"/>
      <c r="BA28" s="214"/>
      <c r="BB28" s="214"/>
      <c r="BC28" s="214"/>
      <c r="BD28" s="214"/>
      <c r="BE28" s="214"/>
      <c r="BF28" s="214"/>
      <c r="BG28" s="214"/>
      <c r="BH28" s="214"/>
      <c r="BI28" s="214"/>
      <c r="BJ28" s="214"/>
      <c r="BK28" s="214"/>
      <c r="BL28" s="214"/>
      <c r="BM28" s="214"/>
      <c r="BN28" s="214"/>
      <c r="BO28" s="214"/>
      <c r="BP28" s="214"/>
      <c r="BQ28" s="214"/>
      <c r="BR28" s="214"/>
      <c r="BS28" s="214"/>
      <c r="BT28" s="214"/>
      <c r="BU28" s="214"/>
      <c r="BV28" s="214"/>
      <c r="BW28" s="214"/>
      <c r="BX28" s="214"/>
      <c r="BY28" s="214"/>
      <c r="BZ28" s="214"/>
      <c r="CA28" s="214"/>
      <c r="CB28" s="214"/>
      <c r="CC28" s="214"/>
      <c r="CD28" s="214"/>
      <c r="CE28" s="214"/>
      <c r="CF28" s="214"/>
      <c r="CG28" s="214"/>
      <c r="CH28" s="214"/>
      <c r="CI28" s="214"/>
      <c r="CJ28" s="214"/>
      <c r="CK28" s="214"/>
      <c r="CL28" s="214"/>
      <c r="CM28" s="214"/>
      <c r="CN28" s="214"/>
      <c r="CO28" s="214"/>
      <c r="CP28" s="214"/>
      <c r="CQ28" s="214"/>
      <c r="CR28" s="214"/>
      <c r="CS28" s="214"/>
      <c r="CT28" s="214"/>
      <c r="CU28" s="214"/>
      <c r="CV28" s="214"/>
      <c r="CW28" s="214"/>
      <c r="CX28" s="214"/>
      <c r="CY28" s="214"/>
      <c r="CZ28" s="214"/>
      <c r="DA28" s="214"/>
      <c r="DB28" s="214"/>
      <c r="DC28" s="214"/>
      <c r="DD28" s="214"/>
      <c r="DE28" s="214"/>
      <c r="DF28" s="214"/>
      <c r="DG28" s="214"/>
      <c r="DH28" s="214"/>
      <c r="DI28" s="214"/>
      <c r="DJ28" s="214"/>
      <c r="DK28" s="214"/>
      <c r="DL28" s="214"/>
      <c r="DM28" s="214"/>
      <c r="DN28" s="214"/>
      <c r="DO28" s="214"/>
      <c r="DP28" s="214"/>
      <c r="DQ28" s="214"/>
      <c r="DR28" s="214"/>
      <c r="DS28" s="214"/>
      <c r="DT28" s="214"/>
      <c r="DU28" s="214"/>
      <c r="DV28" s="214"/>
      <c r="DW28" s="214"/>
      <c r="DX28" s="214"/>
      <c r="DY28" s="214"/>
      <c r="DZ28" s="214"/>
      <c r="EA28" s="214"/>
      <c r="EB28" s="214"/>
      <c r="EC28" s="214"/>
      <c r="ED28" s="214"/>
      <c r="EE28" s="214"/>
      <c r="EF28" s="214"/>
      <c r="EG28" s="214"/>
      <c r="EH28" s="214"/>
      <c r="EI28" s="214"/>
      <c r="EJ28" s="214"/>
      <c r="EK28" s="214"/>
      <c r="EL28" s="214"/>
      <c r="EM28" s="214"/>
      <c r="EN28" s="214"/>
      <c r="EO28" s="214"/>
      <c r="EP28" s="214"/>
      <c r="EQ28" s="214"/>
      <c r="ER28" s="214"/>
      <c r="ES28" s="214"/>
      <c r="ET28" s="214"/>
      <c r="EU28" s="214"/>
      <c r="EV28" s="214"/>
      <c r="EW28" s="214"/>
      <c r="EX28" s="214"/>
      <c r="EY28" s="214"/>
      <c r="EZ28" s="214"/>
      <c r="FA28" s="214"/>
      <c r="FB28" s="214"/>
      <c r="FC28" s="214"/>
      <c r="FD28" s="214"/>
      <c r="FE28" s="214"/>
      <c r="FF28" s="214"/>
      <c r="FG28" s="214"/>
      <c r="FH28" s="214"/>
      <c r="FI28" s="214"/>
      <c r="FJ28" s="214"/>
      <c r="FK28" s="214"/>
      <c r="FL28" s="214"/>
      <c r="FM28" s="214"/>
      <c r="FN28" s="214"/>
      <c r="FO28" s="214"/>
      <c r="FP28" s="214"/>
      <c r="FQ28" s="214"/>
      <c r="FR28" s="214"/>
      <c r="FS28" s="214"/>
      <c r="FT28" s="214"/>
      <c r="FU28" s="214"/>
      <c r="FV28" s="214"/>
      <c r="FW28" s="214"/>
      <c r="FX28" s="214"/>
      <c r="FY28" s="214"/>
      <c r="FZ28" s="214"/>
      <c r="GA28" s="214"/>
      <c r="GB28" s="214"/>
      <c r="GC28" s="214"/>
      <c r="GD28" s="214"/>
      <c r="GE28" s="214"/>
      <c r="GF28" s="214"/>
      <c r="GG28" s="214"/>
      <c r="GH28" s="214"/>
      <c r="GI28" s="214"/>
      <c r="GJ28" s="214"/>
      <c r="GK28" s="214"/>
      <c r="GL28" s="214"/>
      <c r="GM28" s="214"/>
      <c r="GN28" s="214"/>
      <c r="GO28" s="214"/>
      <c r="GP28" s="214"/>
      <c r="GQ28" s="214"/>
      <c r="GR28" s="214"/>
      <c r="GS28" s="214"/>
      <c r="GT28" s="214"/>
      <c r="GU28" s="214"/>
      <c r="GV28" s="214"/>
      <c r="GW28" s="214"/>
      <c r="GX28" s="214"/>
      <c r="GY28" s="214"/>
      <c r="GZ28" s="214"/>
      <c r="HA28" s="214"/>
      <c r="HB28" s="214"/>
      <c r="HC28" s="214"/>
      <c r="HD28" s="214"/>
      <c r="HE28" s="214"/>
      <c r="HF28" s="214"/>
      <c r="HG28" s="214"/>
      <c r="HH28" s="214"/>
      <c r="HI28" s="214"/>
      <c r="HJ28" s="214"/>
      <c r="HK28" s="214"/>
      <c r="HL28" s="214"/>
      <c r="HM28" s="214"/>
      <c r="HN28" s="214"/>
      <c r="HO28" s="214"/>
      <c r="HP28" s="214"/>
      <c r="HQ28" s="214"/>
      <c r="HR28" s="214"/>
      <c r="HS28" s="214"/>
      <c r="HT28" s="214"/>
      <c r="HU28" s="214"/>
      <c r="HV28" s="214"/>
      <c r="HW28" s="214"/>
      <c r="HX28" s="214"/>
      <c r="HY28" s="214"/>
      <c r="HZ28" s="214"/>
      <c r="IA28" s="214"/>
      <c r="IB28" s="214"/>
      <c r="IC28" s="214"/>
      <c r="ID28" s="214"/>
      <c r="IE28" s="214"/>
      <c r="IF28" s="214"/>
      <c r="IG28" s="214"/>
      <c r="IH28" s="214"/>
      <c r="II28" s="214"/>
      <c r="IJ28" s="214"/>
      <c r="IK28" s="214"/>
      <c r="IL28" s="214"/>
      <c r="IM28" s="214"/>
      <c r="IN28" s="214"/>
      <c r="IO28" s="214"/>
      <c r="IP28" s="214"/>
      <c r="IQ28" s="214"/>
      <c r="IR28" s="214"/>
      <c r="IS28" s="214"/>
      <c r="IT28" s="214"/>
      <c r="IU28" s="214"/>
      <c r="IV28" s="214"/>
    </row>
    <row r="31" spans="1:256" s="215" customFormat="1" ht="26.25" customHeight="1">
      <c r="A31" s="1646" t="s">
        <v>161</v>
      </c>
      <c r="B31" s="1647"/>
      <c r="C31" s="1647"/>
      <c r="D31" s="1647"/>
      <c r="E31" s="1647"/>
      <c r="F31" s="1647"/>
      <c r="G31" s="1647"/>
      <c r="H31" s="1647"/>
      <c r="I31" s="214"/>
      <c r="J31" s="214"/>
      <c r="K31" s="214"/>
      <c r="L31" s="214"/>
      <c r="M31" s="214"/>
      <c r="N31" s="214"/>
      <c r="O31" s="214"/>
      <c r="P31" s="214"/>
      <c r="Q31" s="214"/>
      <c r="R31" s="214"/>
      <c r="S31" s="214"/>
      <c r="T31" s="214"/>
      <c r="U31" s="214"/>
      <c r="V31" s="214"/>
      <c r="W31" s="214"/>
      <c r="X31" s="214"/>
      <c r="Y31" s="214"/>
      <c r="Z31" s="214"/>
      <c r="AA31" s="214"/>
      <c r="AB31" s="214"/>
      <c r="AC31" s="214"/>
      <c r="AD31" s="214"/>
      <c r="AE31" s="214"/>
      <c r="AF31" s="214"/>
      <c r="AG31" s="214"/>
      <c r="AH31" s="214"/>
      <c r="AI31" s="214"/>
      <c r="AJ31" s="214"/>
      <c r="AK31" s="214"/>
      <c r="AL31" s="214"/>
      <c r="AM31" s="214"/>
      <c r="AN31" s="214"/>
      <c r="AO31" s="214"/>
      <c r="AP31" s="214"/>
      <c r="AQ31" s="214"/>
      <c r="AR31" s="214"/>
      <c r="AS31" s="214"/>
      <c r="AT31" s="214"/>
      <c r="AU31" s="214"/>
      <c r="AV31" s="214"/>
      <c r="AW31" s="214"/>
      <c r="AX31" s="214"/>
      <c r="AY31" s="214"/>
      <c r="AZ31" s="214"/>
      <c r="BA31" s="214"/>
      <c r="BB31" s="214"/>
      <c r="BC31" s="214"/>
      <c r="BD31" s="214"/>
      <c r="BE31" s="214"/>
      <c r="BF31" s="214"/>
      <c r="BG31" s="214"/>
      <c r="BH31" s="214"/>
      <c r="BI31" s="214"/>
      <c r="BJ31" s="214"/>
      <c r="BK31" s="214"/>
      <c r="BL31" s="214"/>
      <c r="BM31" s="214"/>
      <c r="BN31" s="214"/>
      <c r="BO31" s="214"/>
      <c r="BP31" s="214"/>
      <c r="BQ31" s="214"/>
      <c r="BR31" s="214"/>
      <c r="BS31" s="214"/>
      <c r="BT31" s="214"/>
      <c r="BU31" s="214"/>
      <c r="BV31" s="214"/>
      <c r="BW31" s="214"/>
      <c r="BX31" s="214"/>
      <c r="BY31" s="214"/>
      <c r="BZ31" s="214"/>
      <c r="CA31" s="214"/>
      <c r="CB31" s="214"/>
      <c r="CC31" s="214"/>
      <c r="CD31" s="214"/>
      <c r="CE31" s="214"/>
      <c r="CF31" s="214"/>
      <c r="CG31" s="214"/>
      <c r="CH31" s="214"/>
      <c r="CI31" s="214"/>
      <c r="CJ31" s="214"/>
      <c r="CK31" s="214"/>
      <c r="CL31" s="214"/>
      <c r="CM31" s="214"/>
      <c r="CN31" s="214"/>
      <c r="CO31" s="214"/>
      <c r="CP31" s="214"/>
      <c r="CQ31" s="214"/>
      <c r="CR31" s="214"/>
      <c r="CS31" s="214"/>
      <c r="CT31" s="214"/>
      <c r="CU31" s="214"/>
      <c r="CV31" s="214"/>
      <c r="CW31" s="214"/>
      <c r="CX31" s="214"/>
      <c r="CY31" s="214"/>
      <c r="CZ31" s="214"/>
      <c r="DA31" s="214"/>
      <c r="DB31" s="214"/>
      <c r="DC31" s="214"/>
      <c r="DD31" s="214"/>
      <c r="DE31" s="214"/>
      <c r="DF31" s="214"/>
      <c r="DG31" s="214"/>
      <c r="DH31" s="214"/>
      <c r="DI31" s="214"/>
      <c r="DJ31" s="214"/>
      <c r="DK31" s="214"/>
      <c r="DL31" s="214"/>
      <c r="DM31" s="214"/>
      <c r="DN31" s="214"/>
      <c r="DO31" s="214"/>
      <c r="DP31" s="214"/>
      <c r="DQ31" s="214"/>
      <c r="DR31" s="214"/>
      <c r="DS31" s="214"/>
      <c r="DT31" s="214"/>
      <c r="DU31" s="214"/>
      <c r="DV31" s="214"/>
      <c r="DW31" s="214"/>
      <c r="DX31" s="214"/>
      <c r="DY31" s="214"/>
      <c r="DZ31" s="214"/>
      <c r="EA31" s="214"/>
      <c r="EB31" s="214"/>
      <c r="EC31" s="214"/>
      <c r="ED31" s="214"/>
      <c r="EE31" s="214"/>
      <c r="EF31" s="214"/>
      <c r="EG31" s="214"/>
      <c r="EH31" s="214"/>
      <c r="EI31" s="214"/>
      <c r="EJ31" s="214"/>
      <c r="EK31" s="214"/>
      <c r="EL31" s="214"/>
      <c r="EM31" s="214"/>
      <c r="EN31" s="214"/>
      <c r="EO31" s="214"/>
      <c r="EP31" s="214"/>
      <c r="EQ31" s="214"/>
      <c r="ER31" s="214"/>
      <c r="ES31" s="214"/>
      <c r="ET31" s="214"/>
      <c r="EU31" s="214"/>
      <c r="EV31" s="214"/>
      <c r="EW31" s="214"/>
      <c r="EX31" s="214"/>
      <c r="EY31" s="214"/>
      <c r="EZ31" s="214"/>
      <c r="FA31" s="214"/>
      <c r="FB31" s="214"/>
      <c r="FC31" s="214"/>
      <c r="FD31" s="214"/>
      <c r="FE31" s="214"/>
      <c r="FF31" s="214"/>
      <c r="FG31" s="214"/>
      <c r="FH31" s="214"/>
      <c r="FI31" s="214"/>
      <c r="FJ31" s="214"/>
      <c r="FK31" s="214"/>
      <c r="FL31" s="214"/>
      <c r="FM31" s="214"/>
      <c r="FN31" s="214"/>
      <c r="FO31" s="214"/>
      <c r="FP31" s="214"/>
      <c r="FQ31" s="214"/>
      <c r="FR31" s="214"/>
      <c r="FS31" s="214"/>
      <c r="FT31" s="214"/>
      <c r="FU31" s="214"/>
      <c r="FV31" s="214"/>
      <c r="FW31" s="214"/>
      <c r="FX31" s="214"/>
      <c r="FY31" s="214"/>
      <c r="FZ31" s="214"/>
      <c r="GA31" s="214"/>
      <c r="GB31" s="214"/>
      <c r="GC31" s="214"/>
      <c r="GD31" s="214"/>
      <c r="GE31" s="214"/>
      <c r="GF31" s="214"/>
      <c r="GG31" s="214"/>
      <c r="GH31" s="214"/>
      <c r="GI31" s="214"/>
      <c r="GJ31" s="214"/>
      <c r="GK31" s="214"/>
      <c r="GL31" s="214"/>
      <c r="GM31" s="214"/>
      <c r="GN31" s="214"/>
      <c r="GO31" s="214"/>
      <c r="GP31" s="214"/>
      <c r="GQ31" s="214"/>
      <c r="GR31" s="214"/>
      <c r="GS31" s="214"/>
      <c r="GT31" s="214"/>
      <c r="GU31" s="214"/>
      <c r="GV31" s="214"/>
      <c r="GW31" s="214"/>
      <c r="GX31" s="214"/>
      <c r="GY31" s="214"/>
      <c r="GZ31" s="214"/>
      <c r="HA31" s="214"/>
      <c r="HB31" s="214"/>
      <c r="HC31" s="214"/>
      <c r="HD31" s="214"/>
      <c r="HE31" s="214"/>
      <c r="HF31" s="214"/>
      <c r="HG31" s="214"/>
      <c r="HH31" s="214"/>
      <c r="HI31" s="214"/>
      <c r="HJ31" s="214"/>
      <c r="HK31" s="214"/>
      <c r="HL31" s="214"/>
      <c r="HM31" s="214"/>
      <c r="HN31" s="214"/>
      <c r="HO31" s="214"/>
      <c r="HP31" s="214"/>
      <c r="HQ31" s="214"/>
      <c r="HR31" s="214"/>
      <c r="HS31" s="214"/>
      <c r="HT31" s="214"/>
      <c r="HU31" s="214"/>
      <c r="HV31" s="214"/>
      <c r="HW31" s="214"/>
      <c r="HX31" s="214"/>
      <c r="HY31" s="214"/>
      <c r="HZ31" s="214"/>
      <c r="IA31" s="214"/>
      <c r="IB31" s="214"/>
      <c r="IC31" s="214"/>
      <c r="ID31" s="214"/>
      <c r="IE31" s="214"/>
      <c r="IF31" s="214"/>
      <c r="IG31" s="214"/>
      <c r="IH31" s="214"/>
      <c r="II31" s="214"/>
      <c r="IJ31" s="214"/>
      <c r="IK31" s="214"/>
      <c r="IL31" s="214"/>
      <c r="IM31" s="214"/>
      <c r="IN31" s="214"/>
      <c r="IO31" s="214"/>
      <c r="IP31" s="214"/>
      <c r="IQ31" s="214"/>
      <c r="IR31" s="214"/>
      <c r="IS31" s="214"/>
      <c r="IT31" s="214"/>
      <c r="IU31" s="214"/>
      <c r="IV31" s="214"/>
    </row>
    <row r="32" spans="1:256" s="215" customFormat="1" ht="29.25" customHeight="1">
      <c r="A32" s="1646" t="s">
        <v>162</v>
      </c>
      <c r="B32" s="1647"/>
      <c r="C32" s="1647"/>
      <c r="D32" s="1647"/>
      <c r="E32" s="1647"/>
      <c r="F32" s="1647"/>
      <c r="G32" s="1647"/>
      <c r="H32" s="1647"/>
      <c r="I32" s="214"/>
      <c r="J32" s="214"/>
      <c r="K32" s="214"/>
      <c r="L32" s="214"/>
      <c r="M32" s="214"/>
      <c r="N32" s="214"/>
      <c r="O32" s="214"/>
      <c r="P32" s="214"/>
      <c r="Q32" s="214"/>
      <c r="R32" s="214"/>
      <c r="S32" s="214"/>
      <c r="T32" s="214"/>
      <c r="U32" s="214"/>
      <c r="V32" s="214"/>
      <c r="W32" s="214"/>
      <c r="X32" s="214"/>
      <c r="Y32" s="214"/>
      <c r="Z32" s="214"/>
      <c r="AA32" s="214"/>
      <c r="AB32" s="214"/>
      <c r="AC32" s="214"/>
      <c r="AD32" s="214"/>
      <c r="AE32" s="214"/>
      <c r="AF32" s="214"/>
      <c r="AG32" s="214"/>
      <c r="AH32" s="214"/>
      <c r="AI32" s="214"/>
      <c r="AJ32" s="214"/>
      <c r="AK32" s="214"/>
      <c r="AL32" s="214"/>
      <c r="AM32" s="214"/>
      <c r="AN32" s="214"/>
      <c r="AO32" s="214"/>
      <c r="AP32" s="214"/>
      <c r="AQ32" s="214"/>
      <c r="AR32" s="214"/>
      <c r="AS32" s="214"/>
      <c r="AT32" s="214"/>
      <c r="AU32" s="214"/>
      <c r="AV32" s="214"/>
      <c r="AW32" s="214"/>
      <c r="AX32" s="214"/>
      <c r="AY32" s="214"/>
      <c r="AZ32" s="214"/>
      <c r="BA32" s="214"/>
      <c r="BB32" s="214"/>
      <c r="BC32" s="214"/>
      <c r="BD32" s="214"/>
      <c r="BE32" s="214"/>
      <c r="BF32" s="214"/>
      <c r="BG32" s="214"/>
      <c r="BH32" s="214"/>
      <c r="BI32" s="214"/>
      <c r="BJ32" s="214"/>
      <c r="BK32" s="214"/>
      <c r="BL32" s="214"/>
      <c r="BM32" s="214"/>
      <c r="BN32" s="214"/>
      <c r="BO32" s="214"/>
      <c r="BP32" s="214"/>
      <c r="BQ32" s="214"/>
      <c r="BR32" s="214"/>
      <c r="BS32" s="214"/>
      <c r="BT32" s="214"/>
      <c r="BU32" s="214"/>
      <c r="BV32" s="214"/>
      <c r="BW32" s="214"/>
      <c r="BX32" s="214"/>
      <c r="BY32" s="214"/>
      <c r="BZ32" s="214"/>
      <c r="CA32" s="214"/>
      <c r="CB32" s="214"/>
      <c r="CC32" s="214"/>
      <c r="CD32" s="214"/>
      <c r="CE32" s="214"/>
      <c r="CF32" s="214"/>
      <c r="CG32" s="214"/>
      <c r="CH32" s="214"/>
      <c r="CI32" s="214"/>
      <c r="CJ32" s="214"/>
      <c r="CK32" s="214"/>
      <c r="CL32" s="214"/>
      <c r="CM32" s="214"/>
      <c r="CN32" s="214"/>
      <c r="CO32" s="214"/>
      <c r="CP32" s="214"/>
      <c r="CQ32" s="214"/>
      <c r="CR32" s="214"/>
      <c r="CS32" s="214"/>
      <c r="CT32" s="214"/>
      <c r="CU32" s="214"/>
      <c r="CV32" s="214"/>
      <c r="CW32" s="214"/>
      <c r="CX32" s="214"/>
      <c r="CY32" s="214"/>
      <c r="CZ32" s="214"/>
      <c r="DA32" s="214"/>
      <c r="DB32" s="214"/>
      <c r="DC32" s="214"/>
      <c r="DD32" s="214"/>
      <c r="DE32" s="214"/>
      <c r="DF32" s="214"/>
      <c r="DG32" s="214"/>
      <c r="DH32" s="214"/>
      <c r="DI32" s="214"/>
      <c r="DJ32" s="214"/>
      <c r="DK32" s="214"/>
      <c r="DL32" s="214"/>
      <c r="DM32" s="214"/>
      <c r="DN32" s="214"/>
      <c r="DO32" s="214"/>
      <c r="DP32" s="214"/>
      <c r="DQ32" s="214"/>
      <c r="DR32" s="214"/>
      <c r="DS32" s="214"/>
      <c r="DT32" s="214"/>
      <c r="DU32" s="214"/>
      <c r="DV32" s="214"/>
      <c r="DW32" s="214"/>
      <c r="DX32" s="214"/>
      <c r="DY32" s="214"/>
      <c r="DZ32" s="214"/>
      <c r="EA32" s="214"/>
      <c r="EB32" s="214"/>
      <c r="EC32" s="214"/>
      <c r="ED32" s="214"/>
      <c r="EE32" s="214"/>
      <c r="EF32" s="214"/>
      <c r="EG32" s="214"/>
      <c r="EH32" s="214"/>
      <c r="EI32" s="214"/>
      <c r="EJ32" s="214"/>
      <c r="EK32" s="214"/>
      <c r="EL32" s="214"/>
      <c r="EM32" s="214"/>
      <c r="EN32" s="214"/>
      <c r="EO32" s="214"/>
      <c r="EP32" s="214"/>
      <c r="EQ32" s="214"/>
      <c r="ER32" s="214"/>
      <c r="ES32" s="214"/>
      <c r="ET32" s="214"/>
      <c r="EU32" s="214"/>
      <c r="EV32" s="214"/>
      <c r="EW32" s="214"/>
      <c r="EX32" s="214"/>
      <c r="EY32" s="214"/>
      <c r="EZ32" s="214"/>
      <c r="FA32" s="214"/>
      <c r="FB32" s="214"/>
      <c r="FC32" s="214"/>
      <c r="FD32" s="214"/>
      <c r="FE32" s="214"/>
      <c r="FF32" s="214"/>
      <c r="FG32" s="214"/>
      <c r="FH32" s="214"/>
      <c r="FI32" s="214"/>
      <c r="FJ32" s="214"/>
      <c r="FK32" s="214"/>
      <c r="FL32" s="214"/>
      <c r="FM32" s="214"/>
      <c r="FN32" s="214"/>
      <c r="FO32" s="214"/>
      <c r="FP32" s="214"/>
      <c r="FQ32" s="214"/>
      <c r="FR32" s="214"/>
      <c r="FS32" s="214"/>
      <c r="FT32" s="214"/>
      <c r="FU32" s="214"/>
      <c r="FV32" s="214"/>
      <c r="FW32" s="214"/>
      <c r="FX32" s="214"/>
      <c r="FY32" s="214"/>
      <c r="FZ32" s="214"/>
      <c r="GA32" s="214"/>
      <c r="GB32" s="214"/>
      <c r="GC32" s="214"/>
      <c r="GD32" s="214"/>
      <c r="GE32" s="214"/>
      <c r="GF32" s="214"/>
      <c r="GG32" s="214"/>
      <c r="GH32" s="214"/>
      <c r="GI32" s="214"/>
      <c r="GJ32" s="214"/>
      <c r="GK32" s="214"/>
      <c r="GL32" s="214"/>
      <c r="GM32" s="214"/>
      <c r="GN32" s="214"/>
      <c r="GO32" s="214"/>
      <c r="GP32" s="214"/>
      <c r="GQ32" s="214"/>
      <c r="GR32" s="214"/>
      <c r="GS32" s="214"/>
      <c r="GT32" s="214"/>
      <c r="GU32" s="214"/>
      <c r="GV32" s="214"/>
      <c r="GW32" s="214"/>
      <c r="GX32" s="214"/>
      <c r="GY32" s="214"/>
      <c r="GZ32" s="214"/>
      <c r="HA32" s="214"/>
      <c r="HB32" s="214"/>
      <c r="HC32" s="214"/>
      <c r="HD32" s="214"/>
      <c r="HE32" s="214"/>
      <c r="HF32" s="214"/>
      <c r="HG32" s="214"/>
      <c r="HH32" s="214"/>
      <c r="HI32" s="214"/>
      <c r="HJ32" s="214"/>
      <c r="HK32" s="214"/>
      <c r="HL32" s="214"/>
      <c r="HM32" s="214"/>
      <c r="HN32" s="214"/>
      <c r="HO32" s="214"/>
      <c r="HP32" s="214"/>
      <c r="HQ32" s="214"/>
      <c r="HR32" s="214"/>
      <c r="HS32" s="214"/>
      <c r="HT32" s="214"/>
      <c r="HU32" s="214"/>
      <c r="HV32" s="214"/>
      <c r="HW32" s="214"/>
      <c r="HX32" s="214"/>
      <c r="HY32" s="214"/>
      <c r="HZ32" s="214"/>
      <c r="IA32" s="214"/>
      <c r="IB32" s="214"/>
      <c r="IC32" s="214"/>
      <c r="ID32" s="214"/>
      <c r="IE32" s="214"/>
      <c r="IF32" s="214"/>
      <c r="IG32" s="214"/>
      <c r="IH32" s="214"/>
      <c r="II32" s="214"/>
      <c r="IJ32" s="214"/>
      <c r="IK32" s="214"/>
      <c r="IL32" s="214"/>
      <c r="IM32" s="214"/>
      <c r="IN32" s="214"/>
      <c r="IO32" s="214"/>
      <c r="IP32" s="214"/>
      <c r="IQ32" s="214"/>
      <c r="IR32" s="214"/>
      <c r="IS32" s="214"/>
      <c r="IT32" s="214"/>
      <c r="IU32" s="214"/>
      <c r="IV32" s="214"/>
    </row>
    <row r="33" spans="1:256" s="215" customFormat="1" ht="15">
      <c r="A33" s="1648" t="s">
        <v>1029</v>
      </c>
      <c r="B33" s="1648"/>
      <c r="C33" s="1648"/>
      <c r="D33" s="1648"/>
      <c r="E33" s="1648"/>
      <c r="F33" s="1648"/>
      <c r="G33" s="1648"/>
      <c r="H33" s="1648"/>
      <c r="I33" s="214"/>
      <c r="J33" s="214"/>
      <c r="K33" s="214"/>
      <c r="L33" s="214"/>
      <c r="M33" s="214"/>
      <c r="N33" s="214"/>
      <c r="O33" s="214"/>
      <c r="P33" s="214"/>
      <c r="Q33" s="214"/>
      <c r="R33" s="214"/>
      <c r="S33" s="214"/>
      <c r="T33" s="214"/>
      <c r="U33" s="214"/>
      <c r="V33" s="214"/>
      <c r="W33" s="214"/>
      <c r="X33" s="214"/>
      <c r="Y33" s="214"/>
      <c r="Z33" s="214"/>
      <c r="AA33" s="214"/>
      <c r="AB33" s="214"/>
      <c r="AC33" s="214"/>
      <c r="AD33" s="214"/>
      <c r="AE33" s="214"/>
      <c r="AF33" s="214"/>
      <c r="AG33" s="214"/>
      <c r="AH33" s="214"/>
      <c r="AI33" s="214"/>
      <c r="AJ33" s="214"/>
      <c r="AK33" s="214"/>
      <c r="AL33" s="214"/>
      <c r="AM33" s="214"/>
      <c r="AN33" s="214"/>
      <c r="AO33" s="214"/>
      <c r="AP33" s="214"/>
      <c r="AQ33" s="214"/>
      <c r="AR33" s="214"/>
      <c r="AS33" s="214"/>
      <c r="AT33" s="214"/>
      <c r="AU33" s="214"/>
      <c r="AV33" s="214"/>
      <c r="AW33" s="214"/>
      <c r="AX33" s="214"/>
      <c r="AY33" s="214"/>
      <c r="AZ33" s="214"/>
      <c r="BA33" s="214"/>
      <c r="BB33" s="214"/>
      <c r="BC33" s="214"/>
      <c r="BD33" s="214"/>
      <c r="BE33" s="214"/>
      <c r="BF33" s="214"/>
      <c r="BG33" s="214"/>
      <c r="BH33" s="214"/>
      <c r="BI33" s="214"/>
      <c r="BJ33" s="214"/>
      <c r="BK33" s="214"/>
      <c r="BL33" s="214"/>
      <c r="BM33" s="214"/>
      <c r="BN33" s="214"/>
      <c r="BO33" s="214"/>
      <c r="BP33" s="214"/>
      <c r="BQ33" s="214"/>
      <c r="BR33" s="214"/>
      <c r="BS33" s="214"/>
      <c r="BT33" s="214"/>
      <c r="BU33" s="214"/>
      <c r="BV33" s="214"/>
      <c r="BW33" s="214"/>
      <c r="BX33" s="214"/>
      <c r="BY33" s="214"/>
      <c r="BZ33" s="214"/>
      <c r="CA33" s="214"/>
      <c r="CB33" s="214"/>
      <c r="CC33" s="214"/>
      <c r="CD33" s="214"/>
      <c r="CE33" s="214"/>
      <c r="CF33" s="214"/>
      <c r="CG33" s="214"/>
      <c r="CH33" s="214"/>
      <c r="CI33" s="214"/>
      <c r="CJ33" s="214"/>
      <c r="CK33" s="214"/>
      <c r="CL33" s="214"/>
      <c r="CM33" s="214"/>
      <c r="CN33" s="214"/>
      <c r="CO33" s="214"/>
      <c r="CP33" s="214"/>
      <c r="CQ33" s="214"/>
      <c r="CR33" s="214"/>
      <c r="CS33" s="214"/>
      <c r="CT33" s="214"/>
      <c r="CU33" s="214"/>
      <c r="CV33" s="214"/>
      <c r="CW33" s="214"/>
      <c r="CX33" s="214"/>
      <c r="CY33" s="214"/>
      <c r="CZ33" s="214"/>
      <c r="DA33" s="214"/>
      <c r="DB33" s="214"/>
      <c r="DC33" s="214"/>
      <c r="DD33" s="214"/>
      <c r="DE33" s="214"/>
      <c r="DF33" s="214"/>
      <c r="DG33" s="214"/>
      <c r="DH33" s="214"/>
      <c r="DI33" s="214"/>
      <c r="DJ33" s="214"/>
      <c r="DK33" s="214"/>
      <c r="DL33" s="214"/>
      <c r="DM33" s="214"/>
      <c r="DN33" s="214"/>
      <c r="DO33" s="214"/>
      <c r="DP33" s="214"/>
      <c r="DQ33" s="214"/>
      <c r="DR33" s="214"/>
      <c r="DS33" s="214"/>
      <c r="DT33" s="214"/>
      <c r="DU33" s="214"/>
      <c r="DV33" s="214"/>
      <c r="DW33" s="214"/>
      <c r="DX33" s="214"/>
      <c r="DY33" s="214"/>
      <c r="DZ33" s="214"/>
      <c r="EA33" s="214"/>
      <c r="EB33" s="214"/>
      <c r="EC33" s="214"/>
      <c r="ED33" s="214"/>
      <c r="EE33" s="214"/>
      <c r="EF33" s="214"/>
      <c r="EG33" s="214"/>
      <c r="EH33" s="214"/>
      <c r="EI33" s="214"/>
      <c r="EJ33" s="214"/>
      <c r="EK33" s="214"/>
      <c r="EL33" s="214"/>
      <c r="EM33" s="214"/>
      <c r="EN33" s="214"/>
      <c r="EO33" s="214"/>
      <c r="EP33" s="214"/>
      <c r="EQ33" s="214"/>
      <c r="ER33" s="214"/>
      <c r="ES33" s="214"/>
      <c r="ET33" s="214"/>
      <c r="EU33" s="214"/>
      <c r="EV33" s="214"/>
      <c r="EW33" s="214"/>
      <c r="EX33" s="214"/>
      <c r="EY33" s="214"/>
      <c r="EZ33" s="214"/>
      <c r="FA33" s="214"/>
      <c r="FB33" s="214"/>
      <c r="FC33" s="214"/>
      <c r="FD33" s="214"/>
      <c r="FE33" s="214"/>
      <c r="FF33" s="214"/>
      <c r="FG33" s="214"/>
      <c r="FH33" s="214"/>
      <c r="FI33" s="214"/>
      <c r="FJ33" s="214"/>
      <c r="FK33" s="214"/>
      <c r="FL33" s="214"/>
      <c r="FM33" s="214"/>
      <c r="FN33" s="214"/>
      <c r="FO33" s="214"/>
      <c r="FP33" s="214"/>
      <c r="FQ33" s="214"/>
      <c r="FR33" s="214"/>
      <c r="FS33" s="214"/>
      <c r="FT33" s="214"/>
      <c r="FU33" s="214"/>
      <c r="FV33" s="214"/>
      <c r="FW33" s="214"/>
      <c r="FX33" s="214"/>
      <c r="FY33" s="214"/>
      <c r="FZ33" s="214"/>
      <c r="GA33" s="214"/>
      <c r="GB33" s="214"/>
      <c r="GC33" s="214"/>
      <c r="GD33" s="214"/>
      <c r="GE33" s="214"/>
      <c r="GF33" s="214"/>
      <c r="GG33" s="214"/>
      <c r="GH33" s="214"/>
      <c r="GI33" s="214"/>
      <c r="GJ33" s="214"/>
      <c r="GK33" s="214"/>
      <c r="GL33" s="214"/>
      <c r="GM33" s="214"/>
      <c r="GN33" s="214"/>
      <c r="GO33" s="214"/>
      <c r="GP33" s="214"/>
      <c r="GQ33" s="214"/>
      <c r="GR33" s="214"/>
      <c r="GS33" s="214"/>
      <c r="GT33" s="214"/>
      <c r="GU33" s="214"/>
      <c r="GV33" s="214"/>
      <c r="GW33" s="214"/>
      <c r="GX33" s="214"/>
      <c r="GY33" s="214"/>
      <c r="GZ33" s="214"/>
      <c r="HA33" s="214"/>
      <c r="HB33" s="214"/>
      <c r="HC33" s="214"/>
      <c r="HD33" s="214"/>
      <c r="HE33" s="214"/>
      <c r="HF33" s="214"/>
      <c r="HG33" s="214"/>
      <c r="HH33" s="214"/>
      <c r="HI33" s="214"/>
      <c r="HJ33" s="214"/>
      <c r="HK33" s="214"/>
      <c r="HL33" s="214"/>
      <c r="HM33" s="214"/>
      <c r="HN33" s="214"/>
      <c r="HO33" s="214"/>
      <c r="HP33" s="214"/>
      <c r="HQ33" s="214"/>
      <c r="HR33" s="214"/>
      <c r="HS33" s="214"/>
      <c r="HT33" s="214"/>
      <c r="HU33" s="214"/>
      <c r="HV33" s="214"/>
      <c r="HW33" s="214"/>
      <c r="HX33" s="214"/>
      <c r="HY33" s="214"/>
      <c r="HZ33" s="214"/>
      <c r="IA33" s="214"/>
      <c r="IB33" s="214"/>
      <c r="IC33" s="214"/>
      <c r="ID33" s="214"/>
      <c r="IE33" s="214"/>
      <c r="IF33" s="214"/>
      <c r="IG33" s="214"/>
      <c r="IH33" s="214"/>
      <c r="II33" s="214"/>
      <c r="IJ33" s="214"/>
      <c r="IK33" s="214"/>
      <c r="IL33" s="214"/>
      <c r="IM33" s="214"/>
      <c r="IN33" s="214"/>
      <c r="IO33" s="214"/>
      <c r="IP33" s="214"/>
      <c r="IQ33" s="214"/>
      <c r="IR33" s="214"/>
      <c r="IS33" s="214"/>
      <c r="IT33" s="214"/>
      <c r="IU33" s="214"/>
      <c r="IV33" s="214"/>
    </row>
  </sheetData>
  <mergeCells count="17">
    <mergeCell ref="A23:A25"/>
    <mergeCell ref="A26:A28"/>
    <mergeCell ref="A31:H31"/>
    <mergeCell ref="A32:H32"/>
    <mergeCell ref="A33:H33"/>
    <mergeCell ref="C20:H20"/>
    <mergeCell ref="I1:J1"/>
    <mergeCell ref="A3:J3"/>
    <mergeCell ref="A5:B5"/>
    <mergeCell ref="A6:A8"/>
    <mergeCell ref="C6:J6"/>
    <mergeCell ref="A9:A11"/>
    <mergeCell ref="A12:A14"/>
    <mergeCell ref="G16:H16"/>
    <mergeCell ref="A17:H17"/>
    <mergeCell ref="A19:B19"/>
    <mergeCell ref="A20:A22"/>
  </mergeCells>
  <pageMargins left="0.70866141732283472" right="0.70866141732283472" top="0.74803149606299213" bottom="1.44" header="0.31496062992125984" footer="0.31496062992125984"/>
  <pageSetup paperSize="9" scale="83" fitToHeight="2" orientation="landscape" r:id="rId1"/>
</worksheet>
</file>

<file path=xl/worksheets/sheet26.xml><?xml version="1.0" encoding="utf-8"?>
<worksheet xmlns="http://schemas.openxmlformats.org/spreadsheetml/2006/main" xmlns:r="http://schemas.openxmlformats.org/officeDocument/2006/relationships">
  <sheetPr>
    <pageSetUpPr fitToPage="1"/>
  </sheetPr>
  <dimension ref="B1:P12"/>
  <sheetViews>
    <sheetView workbookViewId="0">
      <selection activeCell="F31" sqref="F31"/>
    </sheetView>
  </sheetViews>
  <sheetFormatPr defaultRowHeight="14.25"/>
  <cols>
    <col min="1" max="1" width="9.140625" style="889"/>
    <col min="2" max="2" width="32" style="889" customWidth="1"/>
    <col min="3" max="5" width="9.140625" style="889"/>
    <col min="6" max="6" width="10.28515625" style="889" customWidth="1"/>
    <col min="7" max="9" width="9.140625" style="889"/>
    <col min="10" max="10" width="10.7109375" style="889" customWidth="1"/>
    <col min="11" max="253" width="9.140625" style="889"/>
    <col min="254" max="254" width="32" style="889" customWidth="1"/>
    <col min="255" max="16384" width="9.140625" style="889"/>
  </cols>
  <sheetData>
    <row r="1" spans="2:16">
      <c r="B1" s="890"/>
      <c r="C1" s="890"/>
      <c r="D1" s="890"/>
      <c r="E1" s="890"/>
      <c r="F1" s="890"/>
      <c r="G1" s="890"/>
      <c r="H1" s="890"/>
      <c r="I1" s="1649" t="s">
        <v>754</v>
      </c>
      <c r="J1" s="1649"/>
    </row>
    <row r="2" spans="2:16">
      <c r="B2" s="890"/>
      <c r="C2" s="890"/>
      <c r="D2" s="890"/>
      <c r="E2" s="890"/>
      <c r="F2" s="890"/>
      <c r="G2" s="890"/>
      <c r="H2" s="890"/>
      <c r="I2" s="890"/>
      <c r="J2" s="890"/>
    </row>
    <row r="3" spans="2:16">
      <c r="B3" s="1650" t="s">
        <v>1030</v>
      </c>
      <c r="C3" s="1650"/>
      <c r="D3" s="1650"/>
      <c r="E3" s="1650"/>
      <c r="F3" s="1650"/>
      <c r="G3" s="1650"/>
      <c r="H3" s="1650"/>
      <c r="I3" s="1650"/>
      <c r="J3" s="1650"/>
    </row>
    <row r="4" spans="2:16" ht="15" thickBot="1"/>
    <row r="5" spans="2:16" ht="25.5">
      <c r="B5" s="1651" t="s">
        <v>68</v>
      </c>
      <c r="C5" s="891" t="s">
        <v>181</v>
      </c>
      <c r="D5" s="892" t="s">
        <v>85</v>
      </c>
      <c r="E5" s="892" t="s">
        <v>86</v>
      </c>
      <c r="F5" s="893" t="s">
        <v>747</v>
      </c>
      <c r="G5" s="891" t="s">
        <v>181</v>
      </c>
      <c r="H5" s="892" t="s">
        <v>85</v>
      </c>
      <c r="I5" s="892" t="s">
        <v>86</v>
      </c>
      <c r="J5" s="893" t="s">
        <v>747</v>
      </c>
    </row>
    <row r="6" spans="2:16" ht="15" thickBot="1">
      <c r="B6" s="1652"/>
      <c r="C6" s="1653">
        <v>40543</v>
      </c>
      <c r="D6" s="1654"/>
      <c r="E6" s="1654"/>
      <c r="F6" s="1655"/>
      <c r="G6" s="1653">
        <v>40908</v>
      </c>
      <c r="H6" s="1656"/>
      <c r="I6" s="1656"/>
      <c r="J6" s="1657"/>
    </row>
    <row r="7" spans="2:16">
      <c r="B7" s="1191" t="s">
        <v>748</v>
      </c>
      <c r="C7" s="894">
        <v>0.30122930301013495</v>
      </c>
      <c r="D7" s="895">
        <v>0.30731361532456153</v>
      </c>
      <c r="E7" s="895">
        <v>0.47638581237625666</v>
      </c>
      <c r="F7" s="896">
        <v>0.30955392648058755</v>
      </c>
      <c r="G7" s="894">
        <v>0.30440442291573044</v>
      </c>
      <c r="H7" s="895">
        <v>0.29741804526340276</v>
      </c>
      <c r="I7" s="895">
        <v>0.45888744469844794</v>
      </c>
      <c r="J7" s="897">
        <v>0.31211922273569659</v>
      </c>
      <c r="M7" s="898"/>
      <c r="N7" s="898"/>
      <c r="O7" s="898"/>
      <c r="P7" s="898"/>
    </row>
    <row r="8" spans="2:16">
      <c r="B8" s="1192" t="s">
        <v>749</v>
      </c>
      <c r="C8" s="899">
        <v>0.33685095177516822</v>
      </c>
      <c r="D8" s="900">
        <v>0.3513685931172551</v>
      </c>
      <c r="E8" s="900">
        <v>0.73907291071372427</v>
      </c>
      <c r="F8" s="901">
        <v>0.35207632088427387</v>
      </c>
      <c r="G8" s="899">
        <v>0.34356289386451278</v>
      </c>
      <c r="H8" s="900">
        <v>0.34097121727049967</v>
      </c>
      <c r="I8" s="900">
        <v>0.59306376979735898</v>
      </c>
      <c r="J8" s="901">
        <v>0.35663688681006711</v>
      </c>
      <c r="M8" s="898"/>
      <c r="N8" s="898"/>
      <c r="O8" s="898"/>
      <c r="P8" s="898"/>
    </row>
    <row r="9" spans="2:16" ht="25.5">
      <c r="B9" s="1192" t="s">
        <v>750</v>
      </c>
      <c r="C9" s="899">
        <v>0.43602090533943272</v>
      </c>
      <c r="D9" s="900">
        <v>0.51610241979625193</v>
      </c>
      <c r="E9" s="900">
        <v>0.84004983919432441</v>
      </c>
      <c r="F9" s="901">
        <v>0.46994588223878075</v>
      </c>
      <c r="G9" s="899">
        <v>0.45303745288010672</v>
      </c>
      <c r="H9" s="900">
        <v>0.50105948571234793</v>
      </c>
      <c r="I9" s="900">
        <v>0.93199069400329337</v>
      </c>
      <c r="J9" s="901">
        <v>0.48853755077136368</v>
      </c>
      <c r="M9" s="898"/>
      <c r="N9" s="898"/>
      <c r="O9" s="898"/>
      <c r="P9" s="898"/>
    </row>
    <row r="10" spans="2:16" ht="25.5">
      <c r="B10" s="1192" t="s">
        <v>751</v>
      </c>
      <c r="C10" s="899">
        <v>0.39062813244379641</v>
      </c>
      <c r="D10" s="900">
        <v>0.5088037275619347</v>
      </c>
      <c r="E10" s="900">
        <v>0.83571810252237744</v>
      </c>
      <c r="F10" s="901">
        <v>0.43270565522660642</v>
      </c>
      <c r="G10" s="899">
        <v>0.39143783777424707</v>
      </c>
      <c r="H10" s="900">
        <v>0.45919904265612893</v>
      </c>
      <c r="I10" s="900">
        <v>0.78681384866848336</v>
      </c>
      <c r="J10" s="901">
        <v>0.42795887809385286</v>
      </c>
      <c r="M10" s="898"/>
      <c r="N10" s="898"/>
      <c r="O10" s="898"/>
      <c r="P10" s="898"/>
    </row>
    <row r="11" spans="2:16" ht="25.5">
      <c r="B11" s="1192" t="s">
        <v>752</v>
      </c>
      <c r="C11" s="899">
        <v>0.5352104883099833</v>
      </c>
      <c r="D11" s="900">
        <v>0.8475685818976153</v>
      </c>
      <c r="E11" s="900">
        <v>1.6580527746271376</v>
      </c>
      <c r="F11" s="901">
        <v>0.62569023354589437</v>
      </c>
      <c r="G11" s="899">
        <v>0.51959274546903167</v>
      </c>
      <c r="H11" s="900">
        <v>0.79394994636525995</v>
      </c>
      <c r="I11" s="900">
        <v>1.1733261773030468</v>
      </c>
      <c r="J11" s="901">
        <v>0.60620919312661981</v>
      </c>
      <c r="M11" s="898"/>
      <c r="N11" s="898"/>
      <c r="O11" s="898"/>
      <c r="P11" s="898"/>
    </row>
    <row r="12" spans="2:16" ht="15" thickBot="1">
      <c r="B12" s="1193" t="s">
        <v>753</v>
      </c>
      <c r="C12" s="902">
        <v>0.82947138508286622</v>
      </c>
      <c r="D12" s="903">
        <v>1.0343092637976741</v>
      </c>
      <c r="E12" s="903">
        <v>0.67371481482294882</v>
      </c>
      <c r="F12" s="904">
        <v>0.87469289566988029</v>
      </c>
      <c r="G12" s="902">
        <v>0.83113916536725163</v>
      </c>
      <c r="H12" s="903">
        <v>0.97381511386320907</v>
      </c>
      <c r="I12" s="903">
        <v>0.79063178609916507</v>
      </c>
      <c r="J12" s="904">
        <v>0.86438450802958933</v>
      </c>
      <c r="M12" s="898"/>
      <c r="N12" s="898"/>
      <c r="O12" s="898"/>
      <c r="P12" s="898"/>
    </row>
  </sheetData>
  <mergeCells count="5">
    <mergeCell ref="I1:J1"/>
    <mergeCell ref="B3:J3"/>
    <mergeCell ref="B5:B6"/>
    <mergeCell ref="C6:F6"/>
    <mergeCell ref="G6:J6"/>
  </mergeCells>
  <pageMargins left="0.70866141732283472" right="0.70866141732283472" top="0.74803149606299213" bottom="0.74803149606299213" header="0.31496062992125984" footer="0.31496062992125984"/>
  <pageSetup paperSize="9" orientation="landscape" r:id="rId1"/>
</worksheet>
</file>

<file path=xl/worksheets/sheet27.xml><?xml version="1.0" encoding="utf-8"?>
<worksheet xmlns="http://schemas.openxmlformats.org/spreadsheetml/2006/main" xmlns:r="http://schemas.openxmlformats.org/officeDocument/2006/relationships">
  <sheetPr>
    <pageSetUpPr fitToPage="1"/>
  </sheetPr>
  <dimension ref="A1:K66"/>
  <sheetViews>
    <sheetView topLeftCell="A19" workbookViewId="0">
      <selection activeCell="C46" sqref="C46"/>
    </sheetView>
  </sheetViews>
  <sheetFormatPr defaultColWidth="8.140625" defaultRowHeight="12.75"/>
  <cols>
    <col min="1" max="1" width="8.140625" style="906" bestFit="1" customWidth="1"/>
    <col min="2" max="2" width="26.85546875" style="906" customWidth="1"/>
    <col min="3" max="3" width="26.5703125" style="906" customWidth="1"/>
    <col min="4" max="8" width="12.140625" style="906" bestFit="1" customWidth="1"/>
    <col min="9" max="9" width="12.42578125" style="906" bestFit="1" customWidth="1"/>
    <col min="10" max="255" width="9.140625" style="906" customWidth="1"/>
    <col min="256" max="16384" width="8.140625" style="906"/>
  </cols>
  <sheetData>
    <row r="1" spans="1:9">
      <c r="A1" s="905"/>
      <c r="B1" s="905"/>
      <c r="C1" s="905"/>
      <c r="D1" s="905"/>
      <c r="E1" s="905"/>
      <c r="F1" s="905"/>
      <c r="G1" s="905"/>
      <c r="H1" s="905"/>
      <c r="I1" s="905"/>
    </row>
    <row r="2" spans="1:9" ht="14.25">
      <c r="A2" s="905"/>
      <c r="B2" s="905"/>
      <c r="C2" s="905"/>
      <c r="D2" s="905"/>
      <c r="E2" s="905"/>
      <c r="F2" s="905"/>
      <c r="G2" s="905"/>
      <c r="H2" s="1672" t="s">
        <v>800</v>
      </c>
      <c r="I2" s="1672"/>
    </row>
    <row r="3" spans="1:9" ht="14.25">
      <c r="A3" s="905"/>
      <c r="B3" s="905"/>
      <c r="C3" s="905"/>
      <c r="D3" s="905"/>
      <c r="E3" s="905"/>
      <c r="F3" s="905"/>
      <c r="G3" s="905"/>
      <c r="H3" s="907"/>
      <c r="I3" s="907"/>
    </row>
    <row r="4" spans="1:9" ht="14.25">
      <c r="A4" s="1673" t="s">
        <v>755</v>
      </c>
      <c r="B4" s="1673"/>
      <c r="C4" s="1673"/>
      <c r="D4" s="1673"/>
      <c r="E4" s="1673"/>
      <c r="F4" s="1673"/>
      <c r="G4" s="1673"/>
      <c r="H4" s="1673"/>
      <c r="I4" s="1673"/>
    </row>
    <row r="5" spans="1:9">
      <c r="A5" s="908"/>
      <c r="B5" s="908"/>
      <c r="C5" s="908"/>
      <c r="D5" s="908"/>
      <c r="E5" s="908"/>
      <c r="F5" s="908"/>
      <c r="G5" s="908"/>
      <c r="H5" s="908"/>
      <c r="I5" s="905"/>
    </row>
    <row r="6" spans="1:9" ht="13.5" thickBot="1">
      <c r="A6" s="905"/>
      <c r="B6" s="905"/>
      <c r="C6" s="905"/>
      <c r="D6" s="905"/>
      <c r="E6" s="905"/>
      <c r="F6" s="905"/>
      <c r="G6" s="905"/>
      <c r="H6" s="1674" t="s">
        <v>1</v>
      </c>
      <c r="I6" s="1674"/>
    </row>
    <row r="7" spans="1:9" ht="26.25" thickBot="1">
      <c r="A7" s="800" t="s">
        <v>756</v>
      </c>
      <c r="B7" s="1675" t="s">
        <v>165</v>
      </c>
      <c r="C7" s="1676"/>
      <c r="D7" s="909" t="s">
        <v>757</v>
      </c>
      <c r="E7" s="138" t="s">
        <v>758</v>
      </c>
      <c r="F7" s="138" t="s">
        <v>759</v>
      </c>
      <c r="G7" s="138" t="s">
        <v>760</v>
      </c>
      <c r="H7" s="910" t="s">
        <v>761</v>
      </c>
      <c r="I7" s="136" t="s">
        <v>63</v>
      </c>
    </row>
    <row r="8" spans="1:9">
      <c r="A8" s="1669" t="s">
        <v>762</v>
      </c>
      <c r="B8" s="1670"/>
      <c r="C8" s="1671"/>
      <c r="D8" s="911"/>
      <c r="E8" s="912"/>
      <c r="F8" s="912"/>
      <c r="G8" s="912"/>
      <c r="H8" s="913"/>
      <c r="I8" s="914"/>
    </row>
    <row r="9" spans="1:9">
      <c r="A9" s="769">
        <v>1</v>
      </c>
      <c r="B9" s="1660" t="s">
        <v>763</v>
      </c>
      <c r="C9" s="1661"/>
      <c r="D9" s="690">
        <v>32357.57488</v>
      </c>
      <c r="E9" s="690">
        <v>0.39372000000000001</v>
      </c>
      <c r="F9" s="690">
        <v>0</v>
      </c>
      <c r="G9" s="690">
        <v>0</v>
      </c>
      <c r="H9" s="690">
        <v>6.1509999999999998</v>
      </c>
      <c r="I9" s="915">
        <v>32364.119600000002</v>
      </c>
    </row>
    <row r="10" spans="1:9">
      <c r="A10" s="769">
        <v>2</v>
      </c>
      <c r="B10" s="1660" t="s">
        <v>764</v>
      </c>
      <c r="C10" s="1661"/>
      <c r="D10" s="690">
        <v>7.5460000000000003</v>
      </c>
      <c r="E10" s="690">
        <v>0</v>
      </c>
      <c r="F10" s="690">
        <v>0</v>
      </c>
      <c r="G10" s="690">
        <v>8.4329999999999998</v>
      </c>
      <c r="H10" s="690">
        <v>0</v>
      </c>
      <c r="I10" s="915">
        <v>15.978999999999999</v>
      </c>
    </row>
    <row r="11" spans="1:9" ht="25.5">
      <c r="A11" s="769"/>
      <c r="B11" s="916"/>
      <c r="C11" s="917" t="s">
        <v>765</v>
      </c>
      <c r="D11" s="690">
        <v>0</v>
      </c>
      <c r="E11" s="690">
        <v>0</v>
      </c>
      <c r="F11" s="690">
        <v>0</v>
      </c>
      <c r="G11" s="690">
        <v>0</v>
      </c>
      <c r="H11" s="690">
        <v>0</v>
      </c>
      <c r="I11" s="915">
        <v>0</v>
      </c>
    </row>
    <row r="12" spans="1:9" ht="25.5">
      <c r="A12" s="769"/>
      <c r="B12" s="916"/>
      <c r="C12" s="917" t="s">
        <v>766</v>
      </c>
      <c r="D12" s="690">
        <v>0</v>
      </c>
      <c r="E12" s="690">
        <v>0</v>
      </c>
      <c r="F12" s="690">
        <v>0</v>
      </c>
      <c r="G12" s="690">
        <v>8.4329999999999998</v>
      </c>
      <c r="H12" s="690">
        <v>0</v>
      </c>
      <c r="I12" s="915">
        <v>8.4329999999999998</v>
      </c>
    </row>
    <row r="13" spans="1:9">
      <c r="A13" s="769"/>
      <c r="B13" s="916"/>
      <c r="C13" s="917" t="s">
        <v>767</v>
      </c>
      <c r="D13" s="690">
        <v>7.5460000000000003</v>
      </c>
      <c r="E13" s="690">
        <v>0</v>
      </c>
      <c r="F13" s="690">
        <v>0</v>
      </c>
      <c r="G13" s="690">
        <v>0</v>
      </c>
      <c r="H13" s="690">
        <v>0</v>
      </c>
      <c r="I13" s="915">
        <v>7.5460000000000003</v>
      </c>
    </row>
    <row r="14" spans="1:9">
      <c r="A14" s="769">
        <v>3</v>
      </c>
      <c r="B14" s="1660" t="s">
        <v>768</v>
      </c>
      <c r="C14" s="1661"/>
      <c r="D14" s="690">
        <v>0</v>
      </c>
      <c r="E14" s="690">
        <v>0</v>
      </c>
      <c r="F14" s="690">
        <v>2.7040000000000002</v>
      </c>
      <c r="G14" s="690">
        <v>0</v>
      </c>
      <c r="H14" s="690">
        <v>0</v>
      </c>
      <c r="I14" s="915">
        <v>2.7040000000000002</v>
      </c>
    </row>
    <row r="15" spans="1:9">
      <c r="A15" s="769">
        <v>4</v>
      </c>
      <c r="B15" s="1660" t="s">
        <v>769</v>
      </c>
      <c r="C15" s="1661"/>
      <c r="D15" s="690">
        <v>0</v>
      </c>
      <c r="E15" s="690">
        <v>0</v>
      </c>
      <c r="F15" s="690">
        <v>0</v>
      </c>
      <c r="G15" s="690">
        <v>0</v>
      </c>
      <c r="H15" s="690">
        <v>0</v>
      </c>
      <c r="I15" s="915">
        <v>0</v>
      </c>
    </row>
    <row r="16" spans="1:9">
      <c r="A16" s="769">
        <v>5</v>
      </c>
      <c r="B16" s="1660" t="s">
        <v>770</v>
      </c>
      <c r="C16" s="1661"/>
      <c r="D16" s="690">
        <v>0</v>
      </c>
      <c r="E16" s="690">
        <v>0</v>
      </c>
      <c r="F16" s="690">
        <v>0</v>
      </c>
      <c r="G16" s="690">
        <v>0</v>
      </c>
      <c r="H16" s="690">
        <v>0</v>
      </c>
      <c r="I16" s="915">
        <v>0</v>
      </c>
    </row>
    <row r="17" spans="1:9" ht="25.5">
      <c r="A17" s="769"/>
      <c r="B17" s="916"/>
      <c r="C17" s="917" t="s">
        <v>765</v>
      </c>
      <c r="D17" s="690">
        <v>0</v>
      </c>
      <c r="E17" s="690">
        <v>0</v>
      </c>
      <c r="F17" s="690">
        <v>0</v>
      </c>
      <c r="G17" s="690">
        <v>0</v>
      </c>
      <c r="H17" s="690">
        <v>0</v>
      </c>
      <c r="I17" s="915">
        <v>0</v>
      </c>
    </row>
    <row r="18" spans="1:9" ht="25.5">
      <c r="A18" s="769"/>
      <c r="B18" s="916"/>
      <c r="C18" s="917" t="s">
        <v>766</v>
      </c>
      <c r="D18" s="690">
        <v>0</v>
      </c>
      <c r="E18" s="690">
        <v>0</v>
      </c>
      <c r="F18" s="690">
        <v>0</v>
      </c>
      <c r="G18" s="690">
        <v>0</v>
      </c>
      <c r="H18" s="690">
        <v>0</v>
      </c>
      <c r="I18" s="915">
        <v>0</v>
      </c>
    </row>
    <row r="19" spans="1:9">
      <c r="A19" s="769"/>
      <c r="B19" s="916"/>
      <c r="C19" s="917" t="s">
        <v>767</v>
      </c>
      <c r="D19" s="690">
        <v>0</v>
      </c>
      <c r="E19" s="690">
        <v>0</v>
      </c>
      <c r="F19" s="690">
        <v>0</v>
      </c>
      <c r="G19" s="690">
        <v>0</v>
      </c>
      <c r="H19" s="690">
        <v>0</v>
      </c>
      <c r="I19" s="915">
        <v>0</v>
      </c>
    </row>
    <row r="20" spans="1:9">
      <c r="A20" s="769"/>
      <c r="B20" s="916"/>
      <c r="C20" s="917" t="s">
        <v>771</v>
      </c>
      <c r="D20" s="690">
        <v>0</v>
      </c>
      <c r="E20" s="690">
        <v>0</v>
      </c>
      <c r="F20" s="690">
        <v>0</v>
      </c>
      <c r="G20" s="690">
        <v>0</v>
      </c>
      <c r="H20" s="690">
        <v>0</v>
      </c>
      <c r="I20" s="915">
        <v>0</v>
      </c>
    </row>
    <row r="21" spans="1:9">
      <c r="A21" s="769">
        <v>6</v>
      </c>
      <c r="B21" s="1660" t="s">
        <v>772</v>
      </c>
      <c r="C21" s="1661"/>
      <c r="D21" s="690">
        <v>2664.3139999999999</v>
      </c>
      <c r="E21" s="690">
        <v>9890.2586899999988</v>
      </c>
      <c r="F21" s="690">
        <v>1961.9900299999999</v>
      </c>
      <c r="G21" s="690">
        <v>188.28800000000001</v>
      </c>
      <c r="H21" s="690">
        <v>263.93</v>
      </c>
      <c r="I21" s="915">
        <v>14968.780719999999</v>
      </c>
    </row>
    <row r="22" spans="1:9" ht="25.5">
      <c r="A22" s="769"/>
      <c r="B22" s="916"/>
      <c r="C22" s="917" t="s">
        <v>765</v>
      </c>
      <c r="D22" s="690">
        <v>2532.3490000000002</v>
      </c>
      <c r="E22" s="690">
        <v>9890.2586899999988</v>
      </c>
      <c r="F22" s="690">
        <v>1830.02503</v>
      </c>
      <c r="G22" s="690">
        <v>0</v>
      </c>
      <c r="H22" s="690">
        <v>0</v>
      </c>
      <c r="I22" s="915">
        <v>14252.63272</v>
      </c>
    </row>
    <row r="23" spans="1:9" ht="25.5">
      <c r="A23" s="769"/>
      <c r="B23" s="916"/>
      <c r="C23" s="917" t="s">
        <v>766</v>
      </c>
      <c r="D23" s="690">
        <v>131.965</v>
      </c>
      <c r="E23" s="690">
        <v>0</v>
      </c>
      <c r="F23" s="690">
        <v>131.965</v>
      </c>
      <c r="G23" s="690">
        <v>188.28800000000001</v>
      </c>
      <c r="H23" s="690">
        <v>263.93</v>
      </c>
      <c r="I23" s="915">
        <v>716.14800000000002</v>
      </c>
    </row>
    <row r="24" spans="1:9">
      <c r="A24" s="769">
        <v>7</v>
      </c>
      <c r="B24" s="1660" t="s">
        <v>773</v>
      </c>
      <c r="C24" s="1661"/>
      <c r="D24" s="690">
        <v>4861.4537399999999</v>
      </c>
      <c r="E24" s="690">
        <v>19090.1878</v>
      </c>
      <c r="F24" s="690">
        <v>8094.7870000000003</v>
      </c>
      <c r="G24" s="690">
        <v>42.726999999999997</v>
      </c>
      <c r="H24" s="690">
        <v>19.355</v>
      </c>
      <c r="I24" s="915">
        <v>32108.510539999999</v>
      </c>
    </row>
    <row r="25" spans="1:9" ht="25.5">
      <c r="A25" s="769"/>
      <c r="B25" s="916"/>
      <c r="C25" s="917" t="s">
        <v>765</v>
      </c>
      <c r="D25" s="690">
        <v>4780.5607399999999</v>
      </c>
      <c r="E25" s="690">
        <v>19090.1878</v>
      </c>
      <c r="F25" s="690">
        <v>8094.7870000000003</v>
      </c>
      <c r="G25" s="690">
        <v>30</v>
      </c>
      <c r="H25" s="690">
        <v>0</v>
      </c>
      <c r="I25" s="915">
        <v>31995.535540000001</v>
      </c>
    </row>
    <row r="26" spans="1:9" ht="25.5">
      <c r="A26" s="769"/>
      <c r="B26" s="916"/>
      <c r="C26" s="917" t="s">
        <v>766</v>
      </c>
      <c r="D26" s="690">
        <v>6.0000000000000001E-3</v>
      </c>
      <c r="E26" s="690">
        <v>0</v>
      </c>
      <c r="F26" s="690">
        <v>0</v>
      </c>
      <c r="G26" s="690">
        <v>12.727</v>
      </c>
      <c r="H26" s="690">
        <v>10.019</v>
      </c>
      <c r="I26" s="915">
        <v>22.751999999999999</v>
      </c>
    </row>
    <row r="27" spans="1:9">
      <c r="A27" s="769"/>
      <c r="B27" s="916"/>
      <c r="C27" s="917" t="s">
        <v>767</v>
      </c>
      <c r="D27" s="690">
        <v>80.887</v>
      </c>
      <c r="E27" s="690">
        <v>0</v>
      </c>
      <c r="F27" s="690">
        <v>0</v>
      </c>
      <c r="G27" s="690">
        <v>0</v>
      </c>
      <c r="H27" s="690">
        <v>9.3360000000000003</v>
      </c>
      <c r="I27" s="915">
        <v>90.222999999999999</v>
      </c>
    </row>
    <row r="28" spans="1:9">
      <c r="A28" s="769"/>
      <c r="B28" s="916"/>
      <c r="C28" s="917" t="s">
        <v>774</v>
      </c>
      <c r="D28" s="690">
        <v>0</v>
      </c>
      <c r="E28" s="690">
        <v>0</v>
      </c>
      <c r="F28" s="690">
        <v>0</v>
      </c>
      <c r="G28" s="690">
        <v>0</v>
      </c>
      <c r="H28" s="690">
        <v>0</v>
      </c>
      <c r="I28" s="915">
        <v>0</v>
      </c>
    </row>
    <row r="29" spans="1:9">
      <c r="A29" s="769">
        <v>8</v>
      </c>
      <c r="B29" s="1660" t="s">
        <v>775</v>
      </c>
      <c r="C29" s="1661"/>
      <c r="D29" s="690">
        <v>24811.474770000001</v>
      </c>
      <c r="E29" s="690">
        <v>9158.3093200000003</v>
      </c>
      <c r="F29" s="690">
        <v>16370.271530000002</v>
      </c>
      <c r="G29" s="690">
        <v>21134.522679999998</v>
      </c>
      <c r="H29" s="690">
        <v>36478.82372</v>
      </c>
      <c r="I29" s="915">
        <v>107953.40202000001</v>
      </c>
    </row>
    <row r="30" spans="1:9">
      <c r="A30" s="769"/>
      <c r="B30" s="916"/>
      <c r="C30" s="917" t="s">
        <v>776</v>
      </c>
      <c r="D30" s="690">
        <v>20446.20348</v>
      </c>
      <c r="E30" s="690">
        <v>1991.8620000000001</v>
      </c>
      <c r="F30" s="690">
        <v>713.40599999999995</v>
      </c>
      <c r="G30" s="690">
        <v>0.61</v>
      </c>
      <c r="H30" s="690">
        <v>280.10300000000001</v>
      </c>
      <c r="I30" s="915">
        <v>23432.18448</v>
      </c>
    </row>
    <row r="31" spans="1:9">
      <c r="A31" s="769"/>
      <c r="B31" s="916"/>
      <c r="C31" s="917" t="s">
        <v>777</v>
      </c>
      <c r="D31" s="690">
        <v>4.9059999999999997</v>
      </c>
      <c r="E31" s="690">
        <v>0</v>
      </c>
      <c r="F31" s="690">
        <v>0</v>
      </c>
      <c r="G31" s="690">
        <v>0</v>
      </c>
      <c r="H31" s="690">
        <v>0</v>
      </c>
      <c r="I31" s="915">
        <v>4.9059999999999997</v>
      </c>
    </row>
    <row r="32" spans="1:9">
      <c r="A32" s="769"/>
      <c r="B32" s="916"/>
      <c r="C32" s="917" t="s">
        <v>778</v>
      </c>
      <c r="D32" s="690">
        <v>0</v>
      </c>
      <c r="E32" s="690">
        <v>0</v>
      </c>
      <c r="F32" s="690">
        <v>0</v>
      </c>
      <c r="G32" s="690">
        <v>0</v>
      </c>
      <c r="H32" s="690">
        <v>0</v>
      </c>
      <c r="I32" s="915">
        <v>0</v>
      </c>
    </row>
    <row r="33" spans="1:9">
      <c r="A33" s="769"/>
      <c r="B33" s="916"/>
      <c r="C33" s="917" t="s">
        <v>771</v>
      </c>
      <c r="D33" s="690">
        <v>4324.6962899999999</v>
      </c>
      <c r="E33" s="690">
        <v>7149.3223200000002</v>
      </c>
      <c r="F33" s="690">
        <v>15608.990530000001</v>
      </c>
      <c r="G33" s="690">
        <v>21133.912680000001</v>
      </c>
      <c r="H33" s="690">
        <v>36198.720719999998</v>
      </c>
      <c r="I33" s="915">
        <v>84415.642540000001</v>
      </c>
    </row>
    <row r="34" spans="1:9">
      <c r="A34" s="769"/>
      <c r="B34" s="916"/>
      <c r="C34" s="917" t="s">
        <v>779</v>
      </c>
      <c r="D34" s="690">
        <v>35.668999999999997</v>
      </c>
      <c r="E34" s="690">
        <v>17.125</v>
      </c>
      <c r="F34" s="690">
        <v>47.875</v>
      </c>
      <c r="G34" s="690">
        <v>0</v>
      </c>
      <c r="H34" s="690">
        <v>0</v>
      </c>
      <c r="I34" s="915">
        <v>100.669</v>
      </c>
    </row>
    <row r="35" spans="1:9">
      <c r="A35" s="769">
        <v>9</v>
      </c>
      <c r="B35" s="1660" t="s">
        <v>780</v>
      </c>
      <c r="C35" s="1661"/>
      <c r="D35" s="690">
        <v>870.54688999999996</v>
      </c>
      <c r="E35" s="690">
        <v>391.99642999999998</v>
      </c>
      <c r="F35" s="690">
        <v>54.057839999999999</v>
      </c>
      <c r="G35" s="690">
        <v>13.78</v>
      </c>
      <c r="H35" s="690">
        <v>313.66199999999998</v>
      </c>
      <c r="I35" s="915">
        <v>1644.0431600000002</v>
      </c>
    </row>
    <row r="36" spans="1:9">
      <c r="A36" s="769">
        <v>10</v>
      </c>
      <c r="B36" s="1660" t="s">
        <v>572</v>
      </c>
      <c r="C36" s="1661"/>
      <c r="D36" s="690">
        <v>110.85104000000001</v>
      </c>
      <c r="E36" s="690">
        <v>26.669</v>
      </c>
      <c r="F36" s="690">
        <v>3.1960000000000002</v>
      </c>
      <c r="G36" s="690">
        <v>4.3819999999999997</v>
      </c>
      <c r="H36" s="690">
        <v>0</v>
      </c>
      <c r="I36" s="915">
        <v>145.09804</v>
      </c>
    </row>
    <row r="37" spans="1:9">
      <c r="A37" s="769">
        <v>11</v>
      </c>
      <c r="B37" s="1660" t="s">
        <v>781</v>
      </c>
      <c r="C37" s="1661"/>
      <c r="D37" s="690">
        <v>1520.2973100000002</v>
      </c>
      <c r="E37" s="690">
        <v>167.19279</v>
      </c>
      <c r="F37" s="690">
        <v>110.46596000000001</v>
      </c>
      <c r="G37" s="690">
        <v>17.427010000000003</v>
      </c>
      <c r="H37" s="690">
        <v>20.936070000000001</v>
      </c>
      <c r="I37" s="915">
        <v>1836.3191400000001</v>
      </c>
    </row>
    <row r="38" spans="1:9" ht="13.5" thickBot="1">
      <c r="A38" s="918">
        <v>12</v>
      </c>
      <c r="B38" s="1658" t="s">
        <v>782</v>
      </c>
      <c r="C38" s="1659"/>
      <c r="D38" s="919">
        <v>67204.05863</v>
      </c>
      <c r="E38" s="919">
        <v>38725.007749999997</v>
      </c>
      <c r="F38" s="919">
        <v>26597.47236</v>
      </c>
      <c r="G38" s="919">
        <v>21409.559690000002</v>
      </c>
      <c r="H38" s="919">
        <v>37102.857790000002</v>
      </c>
      <c r="I38" s="920">
        <v>191038.95621999999</v>
      </c>
    </row>
    <row r="39" spans="1:9">
      <c r="A39" s="1669" t="s">
        <v>783</v>
      </c>
      <c r="B39" s="1670"/>
      <c r="C39" s="1671"/>
      <c r="D39" s="921"/>
      <c r="E39" s="922"/>
      <c r="F39" s="922"/>
      <c r="G39" s="922"/>
      <c r="H39" s="923"/>
      <c r="I39" s="924"/>
    </row>
    <row r="40" spans="1:9">
      <c r="A40" s="769">
        <v>13</v>
      </c>
      <c r="B40" s="1660" t="s">
        <v>784</v>
      </c>
      <c r="C40" s="1661"/>
      <c r="D40" s="690">
        <v>66612.615420000002</v>
      </c>
      <c r="E40" s="690">
        <v>0</v>
      </c>
      <c r="F40" s="690">
        <v>9.2257499999999997</v>
      </c>
      <c r="G40" s="690">
        <v>0</v>
      </c>
      <c r="H40" s="690">
        <v>0</v>
      </c>
      <c r="I40" s="915">
        <v>66621.84117</v>
      </c>
    </row>
    <row r="41" spans="1:9">
      <c r="A41" s="769">
        <v>14</v>
      </c>
      <c r="B41" s="1660" t="s">
        <v>785</v>
      </c>
      <c r="C41" s="1661"/>
      <c r="D41" s="690">
        <v>0</v>
      </c>
      <c r="E41" s="690">
        <v>0</v>
      </c>
      <c r="F41" s="690">
        <v>0</v>
      </c>
      <c r="G41" s="690">
        <v>0</v>
      </c>
      <c r="H41" s="690">
        <v>0</v>
      </c>
      <c r="I41" s="915">
        <v>0</v>
      </c>
    </row>
    <row r="42" spans="1:9" ht="25.5">
      <c r="A42" s="769"/>
      <c r="B42" s="916"/>
      <c r="C42" s="917" t="s">
        <v>765</v>
      </c>
      <c r="D42" s="690">
        <v>0</v>
      </c>
      <c r="E42" s="690">
        <v>0</v>
      </c>
      <c r="F42" s="690">
        <v>0</v>
      </c>
      <c r="G42" s="690">
        <v>0</v>
      </c>
      <c r="H42" s="690">
        <v>0</v>
      </c>
      <c r="I42" s="915">
        <v>0</v>
      </c>
    </row>
    <row r="43" spans="1:9" ht="25.5">
      <c r="A43" s="769"/>
      <c r="B43" s="916"/>
      <c r="C43" s="917" t="s">
        <v>766</v>
      </c>
      <c r="D43" s="690">
        <v>0</v>
      </c>
      <c r="E43" s="690">
        <v>0</v>
      </c>
      <c r="F43" s="690">
        <v>0</v>
      </c>
      <c r="G43" s="690">
        <v>0</v>
      </c>
      <c r="H43" s="690">
        <v>0</v>
      </c>
      <c r="I43" s="915">
        <v>0</v>
      </c>
    </row>
    <row r="44" spans="1:9">
      <c r="A44" s="769"/>
      <c r="B44" s="916"/>
      <c r="C44" s="917" t="s">
        <v>767</v>
      </c>
      <c r="D44" s="690">
        <v>0</v>
      </c>
      <c r="E44" s="690">
        <v>0</v>
      </c>
      <c r="F44" s="690">
        <v>0</v>
      </c>
      <c r="G44" s="690">
        <v>0</v>
      </c>
      <c r="H44" s="690">
        <v>0</v>
      </c>
      <c r="I44" s="915">
        <v>0</v>
      </c>
    </row>
    <row r="45" spans="1:9">
      <c r="A45" s="769"/>
      <c r="B45" s="916"/>
      <c r="C45" s="917" t="s">
        <v>777</v>
      </c>
      <c r="D45" s="690">
        <v>0</v>
      </c>
      <c r="E45" s="690">
        <v>0</v>
      </c>
      <c r="F45" s="690">
        <v>0</v>
      </c>
      <c r="G45" s="690">
        <v>0</v>
      </c>
      <c r="H45" s="690">
        <v>0</v>
      </c>
      <c r="I45" s="915">
        <v>0</v>
      </c>
    </row>
    <row r="46" spans="1:9" ht="25.5">
      <c r="A46" s="769"/>
      <c r="B46" s="916"/>
      <c r="C46" s="917" t="s">
        <v>1037</v>
      </c>
      <c r="D46" s="690">
        <v>0</v>
      </c>
      <c r="E46" s="690">
        <v>0</v>
      </c>
      <c r="F46" s="690">
        <v>0</v>
      </c>
      <c r="G46" s="690">
        <v>0</v>
      </c>
      <c r="H46" s="690">
        <v>0</v>
      </c>
      <c r="I46" s="915">
        <v>0</v>
      </c>
    </row>
    <row r="47" spans="1:9">
      <c r="A47" s="769"/>
      <c r="B47" s="916"/>
      <c r="C47" s="917" t="s">
        <v>786</v>
      </c>
      <c r="D47" s="690">
        <v>0</v>
      </c>
      <c r="E47" s="690">
        <v>0</v>
      </c>
      <c r="F47" s="690">
        <v>0</v>
      </c>
      <c r="G47" s="690">
        <v>0</v>
      </c>
      <c r="H47" s="690">
        <v>0</v>
      </c>
      <c r="I47" s="915">
        <v>0</v>
      </c>
    </row>
    <row r="48" spans="1:9">
      <c r="A48" s="769">
        <v>15</v>
      </c>
      <c r="B48" s="1660" t="s">
        <v>768</v>
      </c>
      <c r="C48" s="1661"/>
      <c r="D48" s="690">
        <v>0</v>
      </c>
      <c r="E48" s="690">
        <v>0</v>
      </c>
      <c r="F48" s="690">
        <v>0</v>
      </c>
      <c r="G48" s="690">
        <v>0</v>
      </c>
      <c r="H48" s="690">
        <v>0</v>
      </c>
      <c r="I48" s="915">
        <v>0</v>
      </c>
    </row>
    <row r="49" spans="1:11">
      <c r="A49" s="769">
        <v>16</v>
      </c>
      <c r="B49" s="1660" t="s">
        <v>769</v>
      </c>
      <c r="C49" s="1661"/>
      <c r="D49" s="690">
        <v>0</v>
      </c>
      <c r="E49" s="690">
        <v>0</v>
      </c>
      <c r="F49" s="690">
        <v>0</v>
      </c>
      <c r="G49" s="690">
        <v>0</v>
      </c>
      <c r="H49" s="690">
        <v>0</v>
      </c>
      <c r="I49" s="915">
        <v>0</v>
      </c>
    </row>
    <row r="50" spans="1:11">
      <c r="A50" s="769">
        <v>17</v>
      </c>
      <c r="B50" s="1660" t="s">
        <v>787</v>
      </c>
      <c r="C50" s="1661"/>
      <c r="D50" s="690">
        <v>19605.05443</v>
      </c>
      <c r="E50" s="690">
        <v>22524.348329999997</v>
      </c>
      <c r="F50" s="690">
        <v>42838.784770000006</v>
      </c>
      <c r="G50" s="690">
        <v>27410.109840000001</v>
      </c>
      <c r="H50" s="690">
        <v>43242.095580000001</v>
      </c>
      <c r="I50" s="915">
        <v>155620.39295000001</v>
      </c>
      <c r="K50" s="925"/>
    </row>
    <row r="51" spans="1:11">
      <c r="A51" s="769"/>
      <c r="B51" s="916"/>
      <c r="C51" s="917" t="s">
        <v>788</v>
      </c>
      <c r="D51" s="690">
        <v>11174.926780000002</v>
      </c>
      <c r="E51" s="690">
        <v>0</v>
      </c>
      <c r="F51" s="690">
        <v>0</v>
      </c>
      <c r="G51" s="690">
        <v>0</v>
      </c>
      <c r="H51" s="690">
        <v>0</v>
      </c>
      <c r="I51" s="915">
        <v>11174.926780000002</v>
      </c>
      <c r="K51" s="925"/>
    </row>
    <row r="52" spans="1:11">
      <c r="A52" s="769"/>
      <c r="B52" s="916"/>
      <c r="C52" s="917" t="s">
        <v>789</v>
      </c>
      <c r="D52" s="690">
        <v>8430.1276499999985</v>
      </c>
      <c r="E52" s="690">
        <v>22524.348329999997</v>
      </c>
      <c r="F52" s="690">
        <v>42838.784770000006</v>
      </c>
      <c r="G52" s="690">
        <v>27410.109840000001</v>
      </c>
      <c r="H52" s="690">
        <v>43242.095580000001</v>
      </c>
      <c r="I52" s="915">
        <v>144445.46617000003</v>
      </c>
      <c r="K52" s="925"/>
    </row>
    <row r="53" spans="1:11">
      <c r="A53" s="769">
        <v>18</v>
      </c>
      <c r="B53" s="1660" t="s">
        <v>1031</v>
      </c>
      <c r="C53" s="1661"/>
      <c r="D53" s="690">
        <v>763.05174999999997</v>
      </c>
      <c r="E53" s="690">
        <v>939.71183999999994</v>
      </c>
      <c r="F53" s="690">
        <v>228.22225</v>
      </c>
      <c r="G53" s="690">
        <v>1746.0200600000001</v>
      </c>
      <c r="H53" s="690">
        <v>6240.9743200000003</v>
      </c>
      <c r="I53" s="915">
        <v>9917.9802200000013</v>
      </c>
    </row>
    <row r="54" spans="1:11">
      <c r="A54" s="769">
        <v>19</v>
      </c>
      <c r="B54" s="1660" t="s">
        <v>791</v>
      </c>
      <c r="C54" s="1661"/>
      <c r="D54" s="690">
        <v>0</v>
      </c>
      <c r="E54" s="690">
        <v>0</v>
      </c>
      <c r="F54" s="690">
        <v>0</v>
      </c>
      <c r="G54" s="690">
        <v>0</v>
      </c>
      <c r="H54" s="690">
        <v>0</v>
      </c>
      <c r="I54" s="915">
        <v>0</v>
      </c>
    </row>
    <row r="55" spans="1:11">
      <c r="A55" s="769">
        <v>20</v>
      </c>
      <c r="B55" s="1660" t="s">
        <v>1032</v>
      </c>
      <c r="C55" s="1661"/>
      <c r="D55" s="690">
        <v>666.57401000000004</v>
      </c>
      <c r="E55" s="690">
        <v>490.76658999999995</v>
      </c>
      <c r="F55" s="690">
        <v>251.76217</v>
      </c>
      <c r="G55" s="690">
        <v>152.01491000000001</v>
      </c>
      <c r="H55" s="690">
        <v>168.63264999999998</v>
      </c>
      <c r="I55" s="915">
        <v>1729.7503300000001</v>
      </c>
    </row>
    <row r="56" spans="1:11">
      <c r="A56" s="769">
        <v>21</v>
      </c>
      <c r="B56" s="1660" t="s">
        <v>1033</v>
      </c>
      <c r="C56" s="1661"/>
      <c r="D56" s="690">
        <v>8.4730000000000008</v>
      </c>
      <c r="E56" s="690">
        <v>3.3559999999999999</v>
      </c>
      <c r="F56" s="690">
        <v>1.7789999999999999</v>
      </c>
      <c r="G56" s="690">
        <v>3.8039999999999998</v>
      </c>
      <c r="H56" s="690">
        <v>0</v>
      </c>
      <c r="I56" s="915">
        <v>17.411999999999999</v>
      </c>
    </row>
    <row r="57" spans="1:11">
      <c r="A57" s="769">
        <v>22</v>
      </c>
      <c r="B57" s="1660" t="s">
        <v>1034</v>
      </c>
      <c r="C57" s="1661"/>
      <c r="D57" s="690">
        <v>1.444</v>
      </c>
      <c r="E57" s="690">
        <v>6.2219999999999998E-2</v>
      </c>
      <c r="F57" s="690">
        <v>0.19127000000000002</v>
      </c>
      <c r="G57" s="690">
        <v>0.19791</v>
      </c>
      <c r="H57" s="690">
        <v>0.41648000000000002</v>
      </c>
      <c r="I57" s="915">
        <v>2.3118799999999999</v>
      </c>
    </row>
    <row r="58" spans="1:11">
      <c r="A58" s="769">
        <v>23</v>
      </c>
      <c r="B58" s="1660" t="s">
        <v>792</v>
      </c>
      <c r="C58" s="1661"/>
      <c r="D58" s="690">
        <v>2079.3694100000002</v>
      </c>
      <c r="E58" s="690">
        <v>604.56876</v>
      </c>
      <c r="F58" s="690">
        <v>14.05303</v>
      </c>
      <c r="G58" s="690">
        <v>4.55</v>
      </c>
      <c r="H58" s="690">
        <v>3.552</v>
      </c>
      <c r="I58" s="915">
        <v>2706.0932000000003</v>
      </c>
    </row>
    <row r="59" spans="1:11" ht="13.5" thickBot="1">
      <c r="A59" s="926">
        <v>24</v>
      </c>
      <c r="B59" s="1662" t="s">
        <v>793</v>
      </c>
      <c r="C59" s="1663"/>
      <c r="D59" s="927">
        <v>89736.582020000016</v>
      </c>
      <c r="E59" s="928">
        <v>24562.813739999998</v>
      </c>
      <c r="F59" s="928">
        <v>43344.018240000005</v>
      </c>
      <c r="G59" s="928">
        <v>29316.69672</v>
      </c>
      <c r="H59" s="929">
        <v>49655.671029999998</v>
      </c>
      <c r="I59" s="929">
        <v>236615.78175000002</v>
      </c>
    </row>
    <row r="60" spans="1:11">
      <c r="A60" s="1664" t="s">
        <v>794</v>
      </c>
      <c r="B60" s="1665"/>
      <c r="C60" s="1666"/>
      <c r="D60" s="921">
        <v>0</v>
      </c>
      <c r="E60" s="930">
        <v>0</v>
      </c>
      <c r="F60" s="922">
        <v>0</v>
      </c>
      <c r="G60" s="922">
        <v>0</v>
      </c>
      <c r="H60" s="931">
        <v>0</v>
      </c>
      <c r="I60" s="924">
        <v>0</v>
      </c>
    </row>
    <row r="61" spans="1:11">
      <c r="A61" s="769">
        <v>25</v>
      </c>
      <c r="B61" s="1660" t="s">
        <v>795</v>
      </c>
      <c r="C61" s="1661"/>
      <c r="D61" s="690">
        <v>745.70932000000005</v>
      </c>
      <c r="E61" s="690">
        <v>54.622250000000001</v>
      </c>
      <c r="F61" s="690">
        <v>16.69415</v>
      </c>
      <c r="G61" s="690">
        <v>383.95100000000002</v>
      </c>
      <c r="H61" s="690">
        <v>94.173000000000002</v>
      </c>
      <c r="I61" s="915">
        <v>1295.1497199999999</v>
      </c>
    </row>
    <row r="62" spans="1:11">
      <c r="A62" s="769">
        <v>26</v>
      </c>
      <c r="B62" s="1660" t="s">
        <v>796</v>
      </c>
      <c r="C62" s="1661"/>
      <c r="D62" s="690">
        <v>16510.45751</v>
      </c>
      <c r="E62" s="690">
        <v>1417.43443</v>
      </c>
      <c r="F62" s="690">
        <v>3496.0056600000003</v>
      </c>
      <c r="G62" s="690">
        <v>5090.5516899999993</v>
      </c>
      <c r="H62" s="690">
        <v>4231.7892899999997</v>
      </c>
      <c r="I62" s="915">
        <v>30746.238579999997</v>
      </c>
    </row>
    <row r="63" spans="1:11" ht="13.5" thickBot="1">
      <c r="A63" s="918">
        <v>27</v>
      </c>
      <c r="B63" s="1658" t="s">
        <v>797</v>
      </c>
      <c r="C63" s="1659"/>
      <c r="D63" s="932">
        <v>-15764.748190000002</v>
      </c>
      <c r="E63" s="933">
        <v>-1362.8121799999999</v>
      </c>
      <c r="F63" s="933">
        <v>-3479.31151</v>
      </c>
      <c r="G63" s="933">
        <v>-4706.6006899999993</v>
      </c>
      <c r="H63" s="933">
        <v>-4137.6162899999999</v>
      </c>
      <c r="I63" s="934">
        <v>-29451.08886</v>
      </c>
    </row>
    <row r="64" spans="1:11">
      <c r="A64" s="935">
        <v>28</v>
      </c>
      <c r="B64" s="1667" t="s">
        <v>798</v>
      </c>
      <c r="C64" s="1668"/>
      <c r="D64" s="936">
        <v>-38297.271580000008</v>
      </c>
      <c r="E64" s="936">
        <v>12799.38183</v>
      </c>
      <c r="F64" s="936">
        <v>-20225.857390000001</v>
      </c>
      <c r="G64" s="936">
        <v>-12613.737720000001</v>
      </c>
      <c r="H64" s="936">
        <v>-16690.429529999998</v>
      </c>
      <c r="I64" s="937">
        <v>-75027.914390000005</v>
      </c>
    </row>
    <row r="65" spans="1:9" ht="13.5" thickBot="1">
      <c r="A65" s="938">
        <v>29</v>
      </c>
      <c r="B65" s="1658" t="s">
        <v>799</v>
      </c>
      <c r="C65" s="1659"/>
      <c r="D65" s="939">
        <v>-38297.271580000008</v>
      </c>
      <c r="E65" s="939">
        <v>-25497.889749999998</v>
      </c>
      <c r="F65" s="939">
        <v>-45723.747139999999</v>
      </c>
      <c r="G65" s="939">
        <v>-58337.484859999997</v>
      </c>
      <c r="H65" s="939">
        <v>-75027.914390000005</v>
      </c>
      <c r="I65" s="940"/>
    </row>
    <row r="66" spans="1:9">
      <c r="A66" s="941"/>
      <c r="B66" s="941"/>
      <c r="C66" s="941"/>
      <c r="D66" s="942"/>
      <c r="E66" s="942"/>
      <c r="F66" s="942"/>
      <c r="G66" s="942"/>
      <c r="H66" s="942"/>
      <c r="I66" s="942"/>
    </row>
  </sheetData>
  <mergeCells count="36">
    <mergeCell ref="B24:C24"/>
    <mergeCell ref="H2:I2"/>
    <mergeCell ref="A4:I4"/>
    <mergeCell ref="H6:I6"/>
    <mergeCell ref="B7:C7"/>
    <mergeCell ref="A8:C8"/>
    <mergeCell ref="B9:C9"/>
    <mergeCell ref="B10:C10"/>
    <mergeCell ref="B14:C14"/>
    <mergeCell ref="B15:C15"/>
    <mergeCell ref="B16:C16"/>
    <mergeCell ref="B21:C21"/>
    <mergeCell ref="B53:C53"/>
    <mergeCell ref="B29:C29"/>
    <mergeCell ref="B35:C35"/>
    <mergeCell ref="B36:C36"/>
    <mergeCell ref="B37:C37"/>
    <mergeCell ref="B38:C38"/>
    <mergeCell ref="A39:C39"/>
    <mergeCell ref="B40:C40"/>
    <mergeCell ref="B41:C41"/>
    <mergeCell ref="B48:C48"/>
    <mergeCell ref="B49:C49"/>
    <mergeCell ref="B50:C50"/>
    <mergeCell ref="B65:C65"/>
    <mergeCell ref="B54:C54"/>
    <mergeCell ref="B55:C55"/>
    <mergeCell ref="B56:C56"/>
    <mergeCell ref="B57:C57"/>
    <mergeCell ref="B58:C58"/>
    <mergeCell ref="B59:C59"/>
    <mergeCell ref="A60:C60"/>
    <mergeCell ref="B61:C61"/>
    <mergeCell ref="B62:C62"/>
    <mergeCell ref="B63:C63"/>
    <mergeCell ref="B64:C64"/>
  </mergeCells>
  <pageMargins left="0.70866141732283472" right="0.70866141732283472" top="0.74803149606299213" bottom="0.74803149606299213" header="0.31496062992125984" footer="0.31496062992125984"/>
  <pageSetup paperSize="9" scale="65" fitToHeight="2" orientation="portrait" r:id="rId1"/>
</worksheet>
</file>

<file path=xl/worksheets/sheet28.xml><?xml version="1.0" encoding="utf-8"?>
<worksheet xmlns="http://schemas.openxmlformats.org/spreadsheetml/2006/main" xmlns:r="http://schemas.openxmlformats.org/officeDocument/2006/relationships">
  <sheetPr>
    <pageSetUpPr fitToPage="1"/>
  </sheetPr>
  <dimension ref="A1:L69"/>
  <sheetViews>
    <sheetView workbookViewId="0">
      <selection activeCell="C47" sqref="C47"/>
    </sheetView>
  </sheetViews>
  <sheetFormatPr defaultColWidth="8.140625" defaultRowHeight="12.75"/>
  <cols>
    <col min="1" max="1" width="8.140625" style="944" customWidth="1"/>
    <col min="2" max="2" width="26.85546875" style="944" customWidth="1"/>
    <col min="3" max="3" width="26.140625" style="944" customWidth="1"/>
    <col min="4" max="4" width="11.5703125" style="944" customWidth="1"/>
    <col min="5" max="5" width="11.28515625" style="944" bestFit="1" customWidth="1"/>
    <col min="6" max="6" width="11.7109375" style="944" customWidth="1"/>
    <col min="7" max="7" width="11.85546875" style="944" customWidth="1"/>
    <col min="8" max="8" width="13.140625" style="944" customWidth="1"/>
    <col min="9" max="9" width="13.7109375" style="944" customWidth="1"/>
    <col min="10" max="255" width="9.140625" style="944" customWidth="1"/>
    <col min="256" max="16384" width="8.140625" style="944"/>
  </cols>
  <sheetData>
    <row r="1" spans="1:9">
      <c r="A1" s="943"/>
      <c r="B1" s="943"/>
      <c r="C1" s="943"/>
      <c r="D1" s="943"/>
      <c r="E1" s="943"/>
      <c r="F1" s="943"/>
      <c r="G1" s="943"/>
      <c r="H1" s="943"/>
      <c r="I1" s="943"/>
    </row>
    <row r="2" spans="1:9" ht="14.25">
      <c r="A2" s="943"/>
      <c r="B2" s="943"/>
      <c r="C2" s="943"/>
      <c r="D2" s="943"/>
      <c r="E2" s="943"/>
      <c r="F2" s="943"/>
      <c r="G2" s="943"/>
      <c r="H2" s="1688" t="s">
        <v>804</v>
      </c>
      <c r="I2" s="1688"/>
    </row>
    <row r="3" spans="1:9" ht="14.25">
      <c r="A3" s="943"/>
      <c r="B3" s="943"/>
      <c r="C3" s="943"/>
      <c r="D3" s="943"/>
      <c r="E3" s="943"/>
      <c r="F3" s="943"/>
      <c r="G3" s="943"/>
      <c r="H3" s="945"/>
      <c r="I3" s="945"/>
    </row>
    <row r="4" spans="1:9" ht="14.25">
      <c r="A4" s="1689" t="s">
        <v>801</v>
      </c>
      <c r="B4" s="1689"/>
      <c r="C4" s="1689"/>
      <c r="D4" s="1689"/>
      <c r="E4" s="1689"/>
      <c r="F4" s="1689"/>
      <c r="G4" s="1689"/>
      <c r="H4" s="1689"/>
      <c r="I4" s="1689"/>
    </row>
    <row r="5" spans="1:9">
      <c r="A5" s="946"/>
      <c r="B5" s="946"/>
      <c r="C5" s="946"/>
      <c r="D5" s="946"/>
      <c r="E5" s="946"/>
      <c r="F5" s="946"/>
      <c r="G5" s="946"/>
      <c r="H5" s="946"/>
      <c r="I5" s="943"/>
    </row>
    <row r="6" spans="1:9" ht="13.5" thickBot="1">
      <c r="A6" s="943"/>
      <c r="B6" s="943"/>
      <c r="C6" s="943"/>
      <c r="D6" s="943"/>
      <c r="E6" s="943"/>
      <c r="F6" s="943"/>
      <c r="G6" s="943"/>
      <c r="H6" s="1690" t="s">
        <v>1</v>
      </c>
      <c r="I6" s="1690"/>
    </row>
    <row r="7" spans="1:9" ht="36" customHeight="1" thickBot="1">
      <c r="A7" s="1691" t="s">
        <v>756</v>
      </c>
      <c r="B7" s="1693" t="s">
        <v>165</v>
      </c>
      <c r="C7" s="1694"/>
      <c r="D7" s="1697" t="s">
        <v>802</v>
      </c>
      <c r="E7" s="1697"/>
      <c r="F7" s="1697"/>
      <c r="G7" s="1698" t="s">
        <v>803</v>
      </c>
      <c r="H7" s="1697"/>
      <c r="I7" s="1699"/>
    </row>
    <row r="8" spans="1:9" ht="26.25" thickBot="1">
      <c r="A8" s="1692"/>
      <c r="B8" s="1695"/>
      <c r="C8" s="1696"/>
      <c r="D8" s="947" t="s">
        <v>757</v>
      </c>
      <c r="E8" s="948" t="s">
        <v>758</v>
      </c>
      <c r="F8" s="949" t="s">
        <v>759</v>
      </c>
      <c r="G8" s="947" t="s">
        <v>757</v>
      </c>
      <c r="H8" s="948" t="s">
        <v>758</v>
      </c>
      <c r="I8" s="949" t="s">
        <v>759</v>
      </c>
    </row>
    <row r="9" spans="1:9" ht="12.75" customHeight="1">
      <c r="A9" s="1685" t="s">
        <v>762</v>
      </c>
      <c r="B9" s="1686"/>
      <c r="C9" s="1687"/>
      <c r="D9" s="950"/>
      <c r="E9" s="951"/>
      <c r="F9" s="952"/>
      <c r="G9" s="953"/>
      <c r="H9" s="954"/>
      <c r="I9" s="955"/>
    </row>
    <row r="10" spans="1:9">
      <c r="A10" s="956">
        <v>1</v>
      </c>
      <c r="B10" s="1679" t="s">
        <v>763</v>
      </c>
      <c r="C10" s="1680"/>
      <c r="D10" s="957">
        <v>29563.50821</v>
      </c>
      <c r="E10" s="957">
        <v>0.39372000000000001</v>
      </c>
      <c r="F10" s="958">
        <v>0</v>
      </c>
      <c r="G10" s="959">
        <v>0</v>
      </c>
      <c r="H10" s="957">
        <v>0</v>
      </c>
      <c r="I10" s="960">
        <v>0</v>
      </c>
    </row>
    <row r="11" spans="1:9">
      <c r="A11" s="956">
        <v>2</v>
      </c>
      <c r="B11" s="1679" t="s">
        <v>764</v>
      </c>
      <c r="C11" s="1680"/>
      <c r="D11" s="957">
        <v>7.5460000000000003</v>
      </c>
      <c r="E11" s="957">
        <v>0</v>
      </c>
      <c r="F11" s="958">
        <v>171.15299999999999</v>
      </c>
      <c r="G11" s="959">
        <v>0</v>
      </c>
      <c r="H11" s="957">
        <v>0</v>
      </c>
      <c r="I11" s="960">
        <v>0</v>
      </c>
    </row>
    <row r="12" spans="1:9" ht="25.5">
      <c r="A12" s="956"/>
      <c r="B12" s="961"/>
      <c r="C12" s="962" t="s">
        <v>765</v>
      </c>
      <c r="D12" s="957">
        <v>0</v>
      </c>
      <c r="E12" s="957">
        <v>0</v>
      </c>
      <c r="F12" s="958">
        <v>171.15299999999999</v>
      </c>
      <c r="G12" s="959">
        <v>0</v>
      </c>
      <c r="H12" s="957">
        <v>0</v>
      </c>
      <c r="I12" s="960">
        <v>0</v>
      </c>
    </row>
    <row r="13" spans="1:9" ht="25.5">
      <c r="A13" s="956"/>
      <c r="B13" s="961"/>
      <c r="C13" s="962" t="s">
        <v>766</v>
      </c>
      <c r="D13" s="957">
        <v>0</v>
      </c>
      <c r="E13" s="957">
        <v>0</v>
      </c>
      <c r="F13" s="958">
        <v>0</v>
      </c>
      <c r="G13" s="959">
        <v>0</v>
      </c>
      <c r="H13" s="957">
        <v>0</v>
      </c>
      <c r="I13" s="960">
        <v>0</v>
      </c>
    </row>
    <row r="14" spans="1:9">
      <c r="A14" s="956"/>
      <c r="B14" s="961"/>
      <c r="C14" s="962" t="s">
        <v>767</v>
      </c>
      <c r="D14" s="957">
        <v>7.5460000000000003</v>
      </c>
      <c r="E14" s="957">
        <v>0</v>
      </c>
      <c r="F14" s="958">
        <v>0</v>
      </c>
      <c r="G14" s="959">
        <v>0</v>
      </c>
      <c r="H14" s="957">
        <v>0</v>
      </c>
      <c r="I14" s="960">
        <v>0</v>
      </c>
    </row>
    <row r="15" spans="1:9">
      <c r="A15" s="956">
        <v>3</v>
      </c>
      <c r="B15" s="1679" t="s">
        <v>768</v>
      </c>
      <c r="C15" s="1680"/>
      <c r="D15" s="957">
        <v>0</v>
      </c>
      <c r="E15" s="957">
        <v>0</v>
      </c>
      <c r="F15" s="958">
        <v>0</v>
      </c>
      <c r="G15" s="959">
        <v>0</v>
      </c>
      <c r="H15" s="957">
        <v>0</v>
      </c>
      <c r="I15" s="960">
        <v>0</v>
      </c>
    </row>
    <row r="16" spans="1:9">
      <c r="A16" s="956">
        <v>4</v>
      </c>
      <c r="B16" s="1679" t="s">
        <v>769</v>
      </c>
      <c r="C16" s="1680"/>
      <c r="D16" s="957">
        <v>0</v>
      </c>
      <c r="E16" s="957">
        <v>0</v>
      </c>
      <c r="F16" s="958">
        <v>0</v>
      </c>
      <c r="G16" s="959">
        <v>0</v>
      </c>
      <c r="H16" s="957">
        <v>0</v>
      </c>
      <c r="I16" s="960">
        <v>0</v>
      </c>
    </row>
    <row r="17" spans="1:9">
      <c r="A17" s="956">
        <v>5</v>
      </c>
      <c r="B17" s="1679" t="s">
        <v>770</v>
      </c>
      <c r="C17" s="1680"/>
      <c r="D17" s="957">
        <v>0</v>
      </c>
      <c r="E17" s="957">
        <v>0</v>
      </c>
      <c r="F17" s="958">
        <v>0</v>
      </c>
      <c r="G17" s="959">
        <v>0</v>
      </c>
      <c r="H17" s="957">
        <v>0</v>
      </c>
      <c r="I17" s="960">
        <v>0</v>
      </c>
    </row>
    <row r="18" spans="1:9" ht="25.5">
      <c r="A18" s="956"/>
      <c r="B18" s="961"/>
      <c r="C18" s="962" t="s">
        <v>765</v>
      </c>
      <c r="D18" s="957">
        <v>0</v>
      </c>
      <c r="E18" s="957">
        <v>0</v>
      </c>
      <c r="F18" s="958">
        <v>0</v>
      </c>
      <c r="G18" s="959">
        <v>0</v>
      </c>
      <c r="H18" s="957">
        <v>0</v>
      </c>
      <c r="I18" s="960">
        <v>0</v>
      </c>
    </row>
    <row r="19" spans="1:9" ht="25.5">
      <c r="A19" s="956"/>
      <c r="B19" s="961"/>
      <c r="C19" s="962" t="s">
        <v>766</v>
      </c>
      <c r="D19" s="957">
        <v>0</v>
      </c>
      <c r="E19" s="957">
        <v>0</v>
      </c>
      <c r="F19" s="958">
        <v>0</v>
      </c>
      <c r="G19" s="959">
        <v>0</v>
      </c>
      <c r="H19" s="957">
        <v>0</v>
      </c>
      <c r="I19" s="960">
        <v>0</v>
      </c>
    </row>
    <row r="20" spans="1:9">
      <c r="A20" s="956"/>
      <c r="B20" s="961"/>
      <c r="C20" s="962" t="s">
        <v>767</v>
      </c>
      <c r="D20" s="957">
        <v>0</v>
      </c>
      <c r="E20" s="957">
        <v>0</v>
      </c>
      <c r="F20" s="958">
        <v>0</v>
      </c>
      <c r="G20" s="959">
        <v>0</v>
      </c>
      <c r="H20" s="957">
        <v>0</v>
      </c>
      <c r="I20" s="960">
        <v>0</v>
      </c>
    </row>
    <row r="21" spans="1:9">
      <c r="A21" s="956"/>
      <c r="B21" s="961"/>
      <c r="C21" s="962" t="s">
        <v>771</v>
      </c>
      <c r="D21" s="957">
        <v>0</v>
      </c>
      <c r="E21" s="957">
        <v>0</v>
      </c>
      <c r="F21" s="958">
        <v>0</v>
      </c>
      <c r="G21" s="959">
        <v>0</v>
      </c>
      <c r="H21" s="957">
        <v>0</v>
      </c>
      <c r="I21" s="960">
        <v>0</v>
      </c>
    </row>
    <row r="22" spans="1:9">
      <c r="A22" s="956">
        <v>6</v>
      </c>
      <c r="B22" s="1679" t="s">
        <v>772</v>
      </c>
      <c r="C22" s="1680"/>
      <c r="D22" s="957">
        <v>2536.8139999999999</v>
      </c>
      <c r="E22" s="957">
        <v>9439.7586899999988</v>
      </c>
      <c r="F22" s="958">
        <v>2041.4900299999999</v>
      </c>
      <c r="G22" s="959">
        <v>0</v>
      </c>
      <c r="H22" s="957">
        <v>-640</v>
      </c>
      <c r="I22" s="960">
        <v>-6.61538</v>
      </c>
    </row>
    <row r="23" spans="1:9" ht="25.5">
      <c r="A23" s="956"/>
      <c r="B23" s="961"/>
      <c r="C23" s="962" t="s">
        <v>765</v>
      </c>
      <c r="D23" s="957">
        <v>2404.8490000000002</v>
      </c>
      <c r="E23" s="957">
        <v>9439.7586899999988</v>
      </c>
      <c r="F23" s="958">
        <v>1909.52503</v>
      </c>
      <c r="G23" s="959">
        <v>0</v>
      </c>
      <c r="H23" s="957">
        <v>-640</v>
      </c>
      <c r="I23" s="960">
        <v>-6.61538</v>
      </c>
    </row>
    <row r="24" spans="1:9" ht="25.5">
      <c r="A24" s="956"/>
      <c r="B24" s="961"/>
      <c r="C24" s="962" t="s">
        <v>766</v>
      </c>
      <c r="D24" s="957">
        <v>131.965</v>
      </c>
      <c r="E24" s="957">
        <v>0</v>
      </c>
      <c r="F24" s="958">
        <v>131.965</v>
      </c>
      <c r="G24" s="959">
        <v>0</v>
      </c>
      <c r="H24" s="957">
        <v>0</v>
      </c>
      <c r="I24" s="960">
        <v>0</v>
      </c>
    </row>
    <row r="25" spans="1:9">
      <c r="A25" s="956">
        <v>7</v>
      </c>
      <c r="B25" s="1679" t="s">
        <v>773</v>
      </c>
      <c r="C25" s="1680"/>
      <c r="D25" s="957">
        <v>4175.2910000000002</v>
      </c>
      <c r="E25" s="957">
        <v>17273.835999999999</v>
      </c>
      <c r="F25" s="958">
        <v>7379.8050000000003</v>
      </c>
      <c r="G25" s="959">
        <v>-10</v>
      </c>
      <c r="H25" s="957">
        <v>55</v>
      </c>
      <c r="I25" s="960">
        <v>-60</v>
      </c>
    </row>
    <row r="26" spans="1:9" ht="25.5">
      <c r="A26" s="956"/>
      <c r="B26" s="961"/>
      <c r="C26" s="962" t="s">
        <v>765</v>
      </c>
      <c r="D26" s="957">
        <v>4110.8509999999997</v>
      </c>
      <c r="E26" s="957">
        <v>17273.835999999999</v>
      </c>
      <c r="F26" s="958">
        <v>7379.8050000000003</v>
      </c>
      <c r="G26" s="959">
        <v>-10</v>
      </c>
      <c r="H26" s="957">
        <v>55</v>
      </c>
      <c r="I26" s="960">
        <v>-60</v>
      </c>
    </row>
    <row r="27" spans="1:9" ht="25.5">
      <c r="A27" s="956"/>
      <c r="B27" s="961"/>
      <c r="C27" s="962" t="s">
        <v>766</v>
      </c>
      <c r="D27" s="957">
        <v>0</v>
      </c>
      <c r="E27" s="957">
        <v>0</v>
      </c>
      <c r="F27" s="958">
        <v>0</v>
      </c>
      <c r="G27" s="959">
        <v>0</v>
      </c>
      <c r="H27" s="957">
        <v>0</v>
      </c>
      <c r="I27" s="960">
        <v>0</v>
      </c>
    </row>
    <row r="28" spans="1:9">
      <c r="A28" s="956"/>
      <c r="B28" s="961"/>
      <c r="C28" s="962" t="s">
        <v>767</v>
      </c>
      <c r="D28" s="957">
        <v>64.44</v>
      </c>
      <c r="E28" s="957">
        <v>0</v>
      </c>
      <c r="F28" s="958">
        <v>0</v>
      </c>
      <c r="G28" s="959">
        <v>0</v>
      </c>
      <c r="H28" s="957">
        <v>0</v>
      </c>
      <c r="I28" s="960">
        <v>0</v>
      </c>
    </row>
    <row r="29" spans="1:9">
      <c r="A29" s="956"/>
      <c r="B29" s="961"/>
      <c r="C29" s="962" t="s">
        <v>774</v>
      </c>
      <c r="D29" s="957">
        <v>0</v>
      </c>
      <c r="E29" s="957">
        <v>0</v>
      </c>
      <c r="F29" s="958">
        <v>0</v>
      </c>
      <c r="G29" s="959">
        <v>0</v>
      </c>
      <c r="H29" s="957">
        <v>0</v>
      </c>
      <c r="I29" s="960">
        <v>0</v>
      </c>
    </row>
    <row r="30" spans="1:9">
      <c r="A30" s="956">
        <v>8</v>
      </c>
      <c r="B30" s="1679" t="s">
        <v>775</v>
      </c>
      <c r="C30" s="1680"/>
      <c r="D30" s="957">
        <v>23408.181690000001</v>
      </c>
      <c r="E30" s="957">
        <v>8287.3218500000003</v>
      </c>
      <c r="F30" s="958">
        <v>13824.36743</v>
      </c>
      <c r="G30" s="959">
        <v>194.77336</v>
      </c>
      <c r="H30" s="957">
        <v>-3038.41984</v>
      </c>
      <c r="I30" s="960">
        <v>-1926.0702900000001</v>
      </c>
    </row>
    <row r="31" spans="1:9">
      <c r="A31" s="956"/>
      <c r="B31" s="961"/>
      <c r="C31" s="962" t="s">
        <v>776</v>
      </c>
      <c r="D31" s="957">
        <v>20369.875760000003</v>
      </c>
      <c r="E31" s="957">
        <v>1786.3708399999998</v>
      </c>
      <c r="F31" s="958">
        <v>405.68790000000001</v>
      </c>
      <c r="G31" s="959">
        <v>0</v>
      </c>
      <c r="H31" s="957">
        <v>0</v>
      </c>
      <c r="I31" s="960">
        <v>0</v>
      </c>
    </row>
    <row r="32" spans="1:9">
      <c r="A32" s="956"/>
      <c r="B32" s="961"/>
      <c r="C32" s="962" t="s">
        <v>777</v>
      </c>
      <c r="D32" s="957">
        <v>0</v>
      </c>
      <c r="E32" s="957">
        <v>0</v>
      </c>
      <c r="F32" s="958">
        <v>0</v>
      </c>
      <c r="G32" s="959">
        <v>0</v>
      </c>
      <c r="H32" s="957">
        <v>0</v>
      </c>
      <c r="I32" s="960">
        <v>0</v>
      </c>
    </row>
    <row r="33" spans="1:9">
      <c r="A33" s="956"/>
      <c r="B33" s="961"/>
      <c r="C33" s="962" t="s">
        <v>778</v>
      </c>
      <c r="D33" s="957">
        <v>0</v>
      </c>
      <c r="E33" s="957">
        <v>0</v>
      </c>
      <c r="F33" s="958">
        <v>0</v>
      </c>
      <c r="G33" s="959">
        <v>0</v>
      </c>
      <c r="H33" s="957">
        <v>0</v>
      </c>
      <c r="I33" s="960">
        <v>0</v>
      </c>
    </row>
    <row r="34" spans="1:9">
      <c r="A34" s="956"/>
      <c r="B34" s="961"/>
      <c r="C34" s="962" t="s">
        <v>771</v>
      </c>
      <c r="D34" s="957">
        <v>3002.6369300000006</v>
      </c>
      <c r="E34" s="957">
        <v>6483.8260099999998</v>
      </c>
      <c r="F34" s="958">
        <v>13384.417529999999</v>
      </c>
      <c r="G34" s="959">
        <v>194.77336</v>
      </c>
      <c r="H34" s="957">
        <v>-3038.41984</v>
      </c>
      <c r="I34" s="960">
        <v>-1926.0702900000001</v>
      </c>
    </row>
    <row r="35" spans="1:9">
      <c r="A35" s="956"/>
      <c r="B35" s="961"/>
      <c r="C35" s="962" t="s">
        <v>779</v>
      </c>
      <c r="D35" s="957">
        <v>35.668999999999997</v>
      </c>
      <c r="E35" s="957">
        <v>17.125</v>
      </c>
      <c r="F35" s="958">
        <v>34.262</v>
      </c>
      <c r="G35" s="959">
        <v>0</v>
      </c>
      <c r="H35" s="957">
        <v>0</v>
      </c>
      <c r="I35" s="960">
        <v>0</v>
      </c>
    </row>
    <row r="36" spans="1:9">
      <c r="A36" s="956">
        <v>9</v>
      </c>
      <c r="B36" s="1679" t="s">
        <v>780</v>
      </c>
      <c r="C36" s="1680"/>
      <c r="D36" s="957">
        <v>611.44422000000009</v>
      </c>
      <c r="E36" s="957">
        <v>486.07368999999994</v>
      </c>
      <c r="F36" s="958">
        <v>324.98189000000002</v>
      </c>
      <c r="G36" s="959">
        <v>60.681989999999999</v>
      </c>
      <c r="H36" s="957">
        <v>237.37989000000002</v>
      </c>
      <c r="I36" s="960">
        <v>481.18495000000001</v>
      </c>
    </row>
    <row r="37" spans="1:9">
      <c r="A37" s="956">
        <v>10</v>
      </c>
      <c r="B37" s="1679" t="s">
        <v>572</v>
      </c>
      <c r="C37" s="1680"/>
      <c r="D37" s="957">
        <v>105.98948</v>
      </c>
      <c r="E37" s="957">
        <v>19.641999999999999</v>
      </c>
      <c r="F37" s="958">
        <v>6.7690000000000001</v>
      </c>
      <c r="G37" s="959">
        <v>3.5939999999999999</v>
      </c>
      <c r="H37" s="957">
        <v>13.909000000000001</v>
      </c>
      <c r="I37" s="960">
        <v>31.795000000000002</v>
      </c>
    </row>
    <row r="38" spans="1:9">
      <c r="A38" s="956">
        <v>11</v>
      </c>
      <c r="B38" s="1679" t="s">
        <v>781</v>
      </c>
      <c r="C38" s="1680"/>
      <c r="D38" s="957">
        <v>1230.77882</v>
      </c>
      <c r="E38" s="957">
        <v>124.59039</v>
      </c>
      <c r="F38" s="958">
        <v>111.2212</v>
      </c>
      <c r="G38" s="959">
        <v>7.5289999999999999</v>
      </c>
      <c r="H38" s="957">
        <v>0</v>
      </c>
      <c r="I38" s="960">
        <v>0</v>
      </c>
    </row>
    <row r="39" spans="1:9" ht="13.5" thickBot="1">
      <c r="A39" s="963">
        <v>12</v>
      </c>
      <c r="B39" s="1677" t="s">
        <v>782</v>
      </c>
      <c r="C39" s="1678"/>
      <c r="D39" s="964">
        <v>61639.553420000004</v>
      </c>
      <c r="E39" s="965">
        <v>35631.616339999993</v>
      </c>
      <c r="F39" s="966">
        <v>23859.787550000001</v>
      </c>
      <c r="G39" s="964">
        <v>256.57835</v>
      </c>
      <c r="H39" s="965">
        <v>-3372.1309500000002</v>
      </c>
      <c r="I39" s="966">
        <v>-1479.7057200000002</v>
      </c>
    </row>
    <row r="40" spans="1:9" ht="12.75" customHeight="1">
      <c r="A40" s="1685" t="s">
        <v>783</v>
      </c>
      <c r="B40" s="1686"/>
      <c r="C40" s="1687"/>
      <c r="D40" s="950"/>
      <c r="E40" s="951"/>
      <c r="F40" s="967"/>
      <c r="G40" s="950"/>
      <c r="H40" s="952"/>
      <c r="I40" s="967"/>
    </row>
    <row r="41" spans="1:9">
      <c r="A41" s="956">
        <v>13</v>
      </c>
      <c r="B41" s="1679" t="s">
        <v>784</v>
      </c>
      <c r="C41" s="1680"/>
      <c r="D41" s="957">
        <v>8453.4861000000001</v>
      </c>
      <c r="E41" s="957">
        <v>5693.0191899999991</v>
      </c>
      <c r="F41" s="958">
        <v>1350.72344</v>
      </c>
      <c r="G41" s="959">
        <v>2895.3649100000002</v>
      </c>
      <c r="H41" s="957">
        <v>1556.4744599999999</v>
      </c>
      <c r="I41" s="960">
        <v>769.37995000000001</v>
      </c>
    </row>
    <row r="42" spans="1:9">
      <c r="A42" s="956">
        <v>14</v>
      </c>
      <c r="B42" s="1679" t="s">
        <v>785</v>
      </c>
      <c r="C42" s="1680"/>
      <c r="D42" s="957">
        <v>0</v>
      </c>
      <c r="E42" s="957">
        <v>0</v>
      </c>
      <c r="F42" s="958">
        <v>0</v>
      </c>
      <c r="G42" s="959">
        <v>0</v>
      </c>
      <c r="H42" s="957">
        <v>0</v>
      </c>
      <c r="I42" s="960">
        <v>0</v>
      </c>
    </row>
    <row r="43" spans="1:9" ht="25.5">
      <c r="A43" s="956"/>
      <c r="B43" s="961"/>
      <c r="C43" s="962" t="s">
        <v>765</v>
      </c>
      <c r="D43" s="957">
        <v>0</v>
      </c>
      <c r="E43" s="957">
        <v>0</v>
      </c>
      <c r="F43" s="958">
        <v>0</v>
      </c>
      <c r="G43" s="959">
        <v>0</v>
      </c>
      <c r="H43" s="957">
        <v>0</v>
      </c>
      <c r="I43" s="960">
        <v>0</v>
      </c>
    </row>
    <row r="44" spans="1:9" ht="25.5">
      <c r="A44" s="956"/>
      <c r="B44" s="961"/>
      <c r="C44" s="962" t="s">
        <v>766</v>
      </c>
      <c r="D44" s="957">
        <v>0</v>
      </c>
      <c r="E44" s="957">
        <v>0</v>
      </c>
      <c r="F44" s="958">
        <v>0</v>
      </c>
      <c r="G44" s="959">
        <v>0</v>
      </c>
      <c r="H44" s="957">
        <v>0</v>
      </c>
      <c r="I44" s="960">
        <v>0</v>
      </c>
    </row>
    <row r="45" spans="1:9">
      <c r="A45" s="956"/>
      <c r="B45" s="961"/>
      <c r="C45" s="962" t="s">
        <v>767</v>
      </c>
      <c r="D45" s="957">
        <v>0</v>
      </c>
      <c r="E45" s="957">
        <v>0</v>
      </c>
      <c r="F45" s="958">
        <v>0</v>
      </c>
      <c r="G45" s="959">
        <v>0</v>
      </c>
      <c r="H45" s="957">
        <v>0</v>
      </c>
      <c r="I45" s="960">
        <v>0</v>
      </c>
    </row>
    <row r="46" spans="1:9">
      <c r="A46" s="956"/>
      <c r="B46" s="961"/>
      <c r="C46" s="962" t="s">
        <v>777</v>
      </c>
      <c r="D46" s="957">
        <v>0</v>
      </c>
      <c r="E46" s="957">
        <v>0</v>
      </c>
      <c r="F46" s="958">
        <v>0</v>
      </c>
      <c r="G46" s="959">
        <v>0</v>
      </c>
      <c r="H46" s="957">
        <v>0</v>
      </c>
      <c r="I46" s="960">
        <v>0</v>
      </c>
    </row>
    <row r="47" spans="1:9" ht="25.5">
      <c r="A47" s="956"/>
      <c r="B47" s="961"/>
      <c r="C47" s="962" t="s">
        <v>1036</v>
      </c>
      <c r="D47" s="957">
        <v>0</v>
      </c>
      <c r="E47" s="957">
        <v>0</v>
      </c>
      <c r="F47" s="958">
        <v>0</v>
      </c>
      <c r="G47" s="959">
        <v>0</v>
      </c>
      <c r="H47" s="957">
        <v>0</v>
      </c>
      <c r="I47" s="960">
        <v>0</v>
      </c>
    </row>
    <row r="48" spans="1:9">
      <c r="A48" s="956"/>
      <c r="B48" s="961"/>
      <c r="C48" s="962" t="s">
        <v>786</v>
      </c>
      <c r="D48" s="957">
        <v>0</v>
      </c>
      <c r="E48" s="957">
        <v>0</v>
      </c>
      <c r="F48" s="958">
        <v>0</v>
      </c>
      <c r="G48" s="959">
        <v>0</v>
      </c>
      <c r="H48" s="957">
        <v>0</v>
      </c>
      <c r="I48" s="960">
        <v>0</v>
      </c>
    </row>
    <row r="49" spans="1:12">
      <c r="A49" s="956">
        <v>15</v>
      </c>
      <c r="B49" s="1679" t="s">
        <v>768</v>
      </c>
      <c r="C49" s="1680"/>
      <c r="D49" s="957">
        <v>0</v>
      </c>
      <c r="E49" s="957">
        <v>0</v>
      </c>
      <c r="F49" s="958">
        <v>0</v>
      </c>
      <c r="G49" s="959">
        <v>0</v>
      </c>
      <c r="H49" s="957">
        <v>0</v>
      </c>
      <c r="I49" s="960">
        <v>0</v>
      </c>
    </row>
    <row r="50" spans="1:12">
      <c r="A50" s="956">
        <v>16</v>
      </c>
      <c r="B50" s="1679" t="s">
        <v>769</v>
      </c>
      <c r="C50" s="1680"/>
      <c r="D50" s="957">
        <v>0</v>
      </c>
      <c r="E50" s="957">
        <v>0</v>
      </c>
      <c r="F50" s="958">
        <v>0</v>
      </c>
      <c r="G50" s="959">
        <v>0</v>
      </c>
      <c r="H50" s="957">
        <v>0</v>
      </c>
      <c r="I50" s="960">
        <v>0</v>
      </c>
    </row>
    <row r="51" spans="1:12">
      <c r="A51" s="956">
        <v>17</v>
      </c>
      <c r="B51" s="1679" t="s">
        <v>787</v>
      </c>
      <c r="C51" s="1680"/>
      <c r="D51" s="957">
        <v>2337.8072599999996</v>
      </c>
      <c r="E51" s="957">
        <v>3699.8720200000007</v>
      </c>
      <c r="F51" s="958">
        <v>5169.9742400000005</v>
      </c>
      <c r="G51" s="959">
        <v>1017.82775</v>
      </c>
      <c r="H51" s="957">
        <v>1716.1767399999999</v>
      </c>
      <c r="I51" s="960">
        <v>4273.8744800000004</v>
      </c>
      <c r="L51" s="968"/>
    </row>
    <row r="52" spans="1:12">
      <c r="A52" s="956"/>
      <c r="B52" s="961"/>
      <c r="C52" s="962" t="s">
        <v>788</v>
      </c>
      <c r="D52" s="957">
        <v>976.62231999999995</v>
      </c>
      <c r="E52" s="957">
        <v>136.11941999999999</v>
      </c>
      <c r="F52" s="958">
        <v>57.96772</v>
      </c>
      <c r="G52" s="959">
        <v>197.57745</v>
      </c>
      <c r="H52" s="957">
        <v>14.540790000000001</v>
      </c>
      <c r="I52" s="960">
        <v>20.697770000000002</v>
      </c>
      <c r="L52" s="968"/>
    </row>
    <row r="53" spans="1:12">
      <c r="A53" s="956"/>
      <c r="B53" s="961"/>
      <c r="C53" s="962" t="s">
        <v>789</v>
      </c>
      <c r="D53" s="957">
        <v>1361.1849399999999</v>
      </c>
      <c r="E53" s="957">
        <v>3563.7526000000003</v>
      </c>
      <c r="F53" s="958">
        <v>5112.0065199999999</v>
      </c>
      <c r="G53" s="959">
        <v>820.25030000000004</v>
      </c>
      <c r="H53" s="957">
        <v>1701.6359499999999</v>
      </c>
      <c r="I53" s="960">
        <v>4253.1767100000006</v>
      </c>
      <c r="L53" s="968"/>
    </row>
    <row r="54" spans="1:12">
      <c r="A54" s="956">
        <v>18</v>
      </c>
      <c r="B54" s="1679" t="s">
        <v>1031</v>
      </c>
      <c r="C54" s="1680"/>
      <c r="D54" s="957">
        <v>648.45474999999999</v>
      </c>
      <c r="E54" s="957">
        <v>939.71183999999994</v>
      </c>
      <c r="F54" s="958">
        <v>228.22225</v>
      </c>
      <c r="G54" s="959">
        <v>1.613</v>
      </c>
      <c r="H54" s="957">
        <v>19.66</v>
      </c>
      <c r="I54" s="960">
        <v>441.041</v>
      </c>
    </row>
    <row r="55" spans="1:12">
      <c r="A55" s="956">
        <v>19</v>
      </c>
      <c r="B55" s="1679" t="s">
        <v>791</v>
      </c>
      <c r="C55" s="1680"/>
      <c r="D55" s="957">
        <v>0</v>
      </c>
      <c r="E55" s="957">
        <v>0</v>
      </c>
      <c r="F55" s="958">
        <v>0</v>
      </c>
      <c r="G55" s="959">
        <v>0</v>
      </c>
      <c r="H55" s="957">
        <v>0</v>
      </c>
      <c r="I55" s="960">
        <v>0</v>
      </c>
    </row>
    <row r="56" spans="1:12">
      <c r="A56" s="956">
        <v>20</v>
      </c>
      <c r="B56" s="1679" t="s">
        <v>1032</v>
      </c>
      <c r="C56" s="1680"/>
      <c r="D56" s="957">
        <v>328.80179000000004</v>
      </c>
      <c r="E56" s="957">
        <v>488.88519999999994</v>
      </c>
      <c r="F56" s="958">
        <v>251.61097000000001</v>
      </c>
      <c r="G56" s="959">
        <v>5.2731300000000001</v>
      </c>
      <c r="H56" s="957">
        <v>15.617120000000002</v>
      </c>
      <c r="I56" s="960">
        <v>51.381680000000003</v>
      </c>
    </row>
    <row r="57" spans="1:12">
      <c r="A57" s="956">
        <v>21</v>
      </c>
      <c r="B57" s="1679" t="s">
        <v>336</v>
      </c>
      <c r="C57" s="1680"/>
      <c r="D57" s="957">
        <v>6.8513500000000001</v>
      </c>
      <c r="E57" s="957">
        <v>3.3559999999999999</v>
      </c>
      <c r="F57" s="958">
        <v>1.7789999999999999</v>
      </c>
      <c r="G57" s="959">
        <v>0</v>
      </c>
      <c r="H57" s="957">
        <v>0</v>
      </c>
      <c r="I57" s="960">
        <v>0</v>
      </c>
    </row>
    <row r="58" spans="1:12">
      <c r="A58" s="956">
        <v>22</v>
      </c>
      <c r="B58" s="1679" t="s">
        <v>1035</v>
      </c>
      <c r="C58" s="1680"/>
      <c r="D58" s="957">
        <v>1.444</v>
      </c>
      <c r="E58" s="957">
        <v>6.2219999999999998E-2</v>
      </c>
      <c r="F58" s="958">
        <v>0.19127000000000002</v>
      </c>
      <c r="G58" s="959">
        <v>0</v>
      </c>
      <c r="H58" s="957">
        <v>0</v>
      </c>
      <c r="I58" s="960">
        <v>0</v>
      </c>
    </row>
    <row r="59" spans="1:12">
      <c r="A59" s="956">
        <v>23</v>
      </c>
      <c r="B59" s="1679" t="s">
        <v>792</v>
      </c>
      <c r="C59" s="1680"/>
      <c r="D59" s="957">
        <v>1574.8197500000001</v>
      </c>
      <c r="E59" s="957">
        <v>625.15796999999998</v>
      </c>
      <c r="F59" s="958">
        <v>12.83</v>
      </c>
      <c r="G59" s="959">
        <v>0.158</v>
      </c>
      <c r="H59" s="957">
        <v>0</v>
      </c>
      <c r="I59" s="960">
        <v>0</v>
      </c>
    </row>
    <row r="60" spans="1:12" ht="13.5" thickBot="1">
      <c r="A60" s="969">
        <v>24</v>
      </c>
      <c r="B60" s="1681" t="s">
        <v>793</v>
      </c>
      <c r="C60" s="1682"/>
      <c r="D60" s="964">
        <v>13351.664999999997</v>
      </c>
      <c r="E60" s="965">
        <v>11450.06444</v>
      </c>
      <c r="F60" s="970">
        <v>7015.3311699999995</v>
      </c>
      <c r="G60" s="964">
        <v>3920.2367899999999</v>
      </c>
      <c r="H60" s="965">
        <v>3307.92832</v>
      </c>
      <c r="I60" s="966">
        <v>5535.6771100000005</v>
      </c>
    </row>
    <row r="61" spans="1:12" ht="12.75" customHeight="1">
      <c r="A61" s="971" t="s">
        <v>794</v>
      </c>
      <c r="B61" s="972"/>
      <c r="C61" s="973"/>
      <c r="D61" s="950"/>
      <c r="E61" s="951"/>
      <c r="F61" s="967"/>
      <c r="G61" s="950"/>
      <c r="H61" s="951"/>
      <c r="I61" s="967"/>
    </row>
    <row r="62" spans="1:12">
      <c r="A62" s="956">
        <v>25</v>
      </c>
      <c r="B62" s="1679" t="s">
        <v>795</v>
      </c>
      <c r="C62" s="1680"/>
      <c r="D62" s="957">
        <v>672.53899999999999</v>
      </c>
      <c r="E62" s="957">
        <v>10.256</v>
      </c>
      <c r="F62" s="958">
        <v>8.1750000000000007</v>
      </c>
      <c r="G62" s="959">
        <v>1.5</v>
      </c>
      <c r="H62" s="957">
        <v>10</v>
      </c>
      <c r="I62" s="960">
        <v>0</v>
      </c>
    </row>
    <row r="63" spans="1:12">
      <c r="A63" s="956">
        <v>26</v>
      </c>
      <c r="B63" s="1679" t="s">
        <v>796</v>
      </c>
      <c r="C63" s="1680"/>
      <c r="D63" s="957">
        <v>4772.8683699999992</v>
      </c>
      <c r="E63" s="957">
        <v>760.27769999999998</v>
      </c>
      <c r="F63" s="958">
        <v>1290.0518999999999</v>
      </c>
      <c r="G63" s="959">
        <v>8.1120000000000001</v>
      </c>
      <c r="H63" s="957">
        <v>-27.632000000000001</v>
      </c>
      <c r="I63" s="960">
        <v>-79.364000000000004</v>
      </c>
    </row>
    <row r="64" spans="1:12" ht="13.5" thickBot="1">
      <c r="A64" s="963">
        <v>27</v>
      </c>
      <c r="B64" s="1677" t="s">
        <v>797</v>
      </c>
      <c r="C64" s="1678"/>
      <c r="D64" s="964">
        <v>-4100.3293700000004</v>
      </c>
      <c r="E64" s="965">
        <v>-750.02170000000001</v>
      </c>
      <c r="F64" s="970">
        <v>-1281.8769</v>
      </c>
      <c r="G64" s="964">
        <v>-6.6120000000000001</v>
      </c>
      <c r="H64" s="965">
        <v>37.631999999999998</v>
      </c>
      <c r="I64" s="966">
        <v>79.364000000000004</v>
      </c>
    </row>
    <row r="65" spans="1:9">
      <c r="A65" s="974">
        <v>28</v>
      </c>
      <c r="B65" s="1683" t="s">
        <v>798</v>
      </c>
      <c r="C65" s="1684"/>
      <c r="D65" s="975">
        <v>44187.559049999996</v>
      </c>
      <c r="E65" s="975">
        <v>23431.530200000005</v>
      </c>
      <c r="F65" s="976">
        <v>15562.579479999999</v>
      </c>
      <c r="G65" s="977">
        <v>-3670.2704399999998</v>
      </c>
      <c r="H65" s="975">
        <v>-6642.4272699999992</v>
      </c>
      <c r="I65" s="978">
        <v>-6936.01883</v>
      </c>
    </row>
    <row r="66" spans="1:9" ht="13.5" thickBot="1">
      <c r="A66" s="979">
        <v>29</v>
      </c>
      <c r="B66" s="1677" t="s">
        <v>799</v>
      </c>
      <c r="C66" s="1678"/>
      <c r="D66" s="980">
        <v>44187.559049999996</v>
      </c>
      <c r="E66" s="980">
        <v>67619.089250000005</v>
      </c>
      <c r="F66" s="981">
        <v>83181.66872999999</v>
      </c>
      <c r="G66" s="982">
        <v>-3670.2704399999998</v>
      </c>
      <c r="H66" s="980">
        <v>-10312.69771</v>
      </c>
      <c r="I66" s="983">
        <v>-17248.716539999998</v>
      </c>
    </row>
    <row r="67" spans="1:9">
      <c r="A67" s="984"/>
      <c r="B67" s="984"/>
      <c r="C67" s="984"/>
      <c r="D67" s="984"/>
      <c r="E67" s="984"/>
      <c r="F67" s="984"/>
      <c r="G67" s="984"/>
      <c r="H67" s="984"/>
      <c r="I67" s="984"/>
    </row>
    <row r="68" spans="1:9">
      <c r="A68" s="984"/>
      <c r="B68" s="984"/>
      <c r="C68" s="984"/>
      <c r="D68" s="984"/>
      <c r="E68" s="984"/>
      <c r="F68" s="984"/>
      <c r="G68" s="984"/>
      <c r="H68" s="984"/>
      <c r="I68" s="984"/>
    </row>
    <row r="69" spans="1:9">
      <c r="A69" s="984"/>
      <c r="B69" s="984"/>
      <c r="C69" s="984"/>
      <c r="D69" s="984"/>
      <c r="E69" s="984"/>
      <c r="F69" s="984"/>
      <c r="G69" s="984"/>
      <c r="H69" s="984"/>
      <c r="I69" s="984"/>
    </row>
  </sheetData>
  <mergeCells count="38">
    <mergeCell ref="H2:I2"/>
    <mergeCell ref="A4:I4"/>
    <mergeCell ref="H6:I6"/>
    <mergeCell ref="A7:A8"/>
    <mergeCell ref="B7:C8"/>
    <mergeCell ref="D7:F7"/>
    <mergeCell ref="G7:I7"/>
    <mergeCell ref="B38:C38"/>
    <mergeCell ref="A9:C9"/>
    <mergeCell ref="B10:C10"/>
    <mergeCell ref="B11:C11"/>
    <mergeCell ref="B15:C15"/>
    <mergeCell ref="B16:C16"/>
    <mergeCell ref="B17:C17"/>
    <mergeCell ref="B22:C22"/>
    <mergeCell ref="B25:C25"/>
    <mergeCell ref="B30:C30"/>
    <mergeCell ref="B36:C36"/>
    <mergeCell ref="B37:C37"/>
    <mergeCell ref="B58:C58"/>
    <mergeCell ref="B39:C39"/>
    <mergeCell ref="A40:C40"/>
    <mergeCell ref="B41:C41"/>
    <mergeCell ref="B42:C42"/>
    <mergeCell ref="B49:C49"/>
    <mergeCell ref="B50:C50"/>
    <mergeCell ref="B51:C51"/>
    <mergeCell ref="B54:C54"/>
    <mergeCell ref="B55:C55"/>
    <mergeCell ref="B56:C56"/>
    <mergeCell ref="B57:C57"/>
    <mergeCell ref="B66:C66"/>
    <mergeCell ref="B59:C59"/>
    <mergeCell ref="B60:C60"/>
    <mergeCell ref="B62:C62"/>
    <mergeCell ref="B63:C63"/>
    <mergeCell ref="B64:C64"/>
    <mergeCell ref="B65:C65"/>
  </mergeCells>
  <pageMargins left="0.70866141732283472" right="0.70866141732283472" top="0.74803149606299213" bottom="0.74803149606299213" header="0.31496062992125984" footer="0.31496062992125984"/>
  <pageSetup paperSize="9" scale="65" fitToHeight="2" orientation="portrait" r:id="rId1"/>
</worksheet>
</file>

<file path=xl/worksheets/sheet29.xml><?xml version="1.0" encoding="utf-8"?>
<worksheet xmlns="http://schemas.openxmlformats.org/spreadsheetml/2006/main" xmlns:r="http://schemas.openxmlformats.org/officeDocument/2006/relationships">
  <sheetPr>
    <pageSetUpPr fitToPage="1"/>
  </sheetPr>
  <dimension ref="B1:O46"/>
  <sheetViews>
    <sheetView workbookViewId="0">
      <selection activeCell="C15" sqref="C15"/>
    </sheetView>
  </sheetViews>
  <sheetFormatPr defaultRowHeight="15"/>
  <cols>
    <col min="1" max="2" width="9.140625" style="985"/>
    <col min="3" max="3" width="49.5703125" style="985" customWidth="1"/>
    <col min="4" max="4" width="14.85546875" style="985" customWidth="1"/>
    <col min="5" max="5" width="13.5703125" style="985" customWidth="1"/>
    <col min="6" max="7" width="12.42578125" style="985" customWidth="1"/>
    <col min="8" max="8" width="14.28515625" style="985" customWidth="1"/>
    <col min="9" max="9" width="13.7109375" style="985" customWidth="1"/>
    <col min="10" max="10" width="14.5703125" style="985" customWidth="1"/>
    <col min="11" max="11" width="13.7109375" style="985" customWidth="1"/>
    <col min="12" max="12" width="11.5703125" style="985" bestFit="1" customWidth="1"/>
    <col min="13" max="13" width="13.5703125" style="985" customWidth="1"/>
    <col min="14" max="16384" width="9.140625" style="985"/>
  </cols>
  <sheetData>
    <row r="1" spans="2:15">
      <c r="B1" s="986"/>
      <c r="C1" s="987"/>
      <c r="D1" s="987"/>
      <c r="E1" s="987"/>
      <c r="F1" s="987"/>
      <c r="G1" s="987"/>
      <c r="H1" s="987"/>
      <c r="I1" s="987"/>
      <c r="J1" s="987"/>
      <c r="K1" s="988" t="s">
        <v>870</v>
      </c>
    </row>
    <row r="2" spans="2:15">
      <c r="B2" s="986"/>
      <c r="C2" s="987"/>
      <c r="D2" s="987"/>
      <c r="E2" s="987"/>
      <c r="F2" s="987"/>
      <c r="G2" s="987"/>
      <c r="H2" s="987"/>
      <c r="I2" s="987"/>
      <c r="J2" s="987"/>
    </row>
    <row r="3" spans="2:15" ht="46.5" customHeight="1" thickBot="1">
      <c r="B3" s="1700" t="s">
        <v>996</v>
      </c>
      <c r="C3" s="1700"/>
      <c r="D3" s="1700"/>
      <c r="E3" s="1700"/>
      <c r="F3" s="1700"/>
      <c r="G3" s="1700"/>
      <c r="H3" s="1700"/>
      <c r="I3" s="1700"/>
      <c r="J3" s="1700"/>
      <c r="K3" s="1700"/>
    </row>
    <row r="4" spans="2:15" ht="15.75" thickBot="1">
      <c r="B4" s="1701" t="s">
        <v>354</v>
      </c>
      <c r="C4" s="1702"/>
      <c r="D4" s="1702"/>
      <c r="E4" s="1702"/>
      <c r="F4" s="1702"/>
      <c r="G4" s="1702"/>
      <c r="H4" s="1702"/>
      <c r="I4" s="1702"/>
      <c r="J4" s="1702"/>
      <c r="K4" s="1703"/>
    </row>
    <row r="5" spans="2:15" ht="26.25" customHeight="1" thickBot="1">
      <c r="B5" s="1704" t="s">
        <v>805</v>
      </c>
      <c r="C5" s="1704" t="s">
        <v>806</v>
      </c>
      <c r="D5" s="1706" t="s">
        <v>181</v>
      </c>
      <c r="E5" s="1707"/>
      <c r="F5" s="1706" t="s">
        <v>85</v>
      </c>
      <c r="G5" s="1708"/>
      <c r="H5" s="1706" t="s">
        <v>86</v>
      </c>
      <c r="I5" s="1708"/>
      <c r="J5" s="1707" t="s">
        <v>63</v>
      </c>
      <c r="K5" s="1708"/>
    </row>
    <row r="6" spans="2:15" ht="49.5" customHeight="1" thickBot="1">
      <c r="B6" s="1705"/>
      <c r="C6" s="1705"/>
      <c r="D6" s="991" t="s">
        <v>807</v>
      </c>
      <c r="E6" s="992" t="s">
        <v>808</v>
      </c>
      <c r="F6" s="991" t="s">
        <v>807</v>
      </c>
      <c r="G6" s="992" t="s">
        <v>808</v>
      </c>
      <c r="H6" s="991" t="s">
        <v>807</v>
      </c>
      <c r="I6" s="992" t="s">
        <v>808</v>
      </c>
      <c r="J6" s="991" t="s">
        <v>807</v>
      </c>
      <c r="K6" s="992" t="s">
        <v>808</v>
      </c>
    </row>
    <row r="7" spans="2:15" ht="26.25">
      <c r="B7" s="993">
        <v>1</v>
      </c>
      <c r="C7" s="994" t="s">
        <v>763</v>
      </c>
      <c r="D7" s="1021">
        <v>16425.017</v>
      </c>
      <c r="E7" s="1022">
        <f>D7/D43</f>
        <v>0.15187383172851787</v>
      </c>
      <c r="F7" s="1021">
        <v>8077.2231900000006</v>
      </c>
      <c r="G7" s="1022">
        <f>F7/F43</f>
        <v>0.14460385307332344</v>
      </c>
      <c r="H7" s="1021">
        <v>1789.76062</v>
      </c>
      <c r="I7" s="1022">
        <f>H7/H43</f>
        <v>0.22915555855105199</v>
      </c>
      <c r="J7" s="995">
        <v>26292.000810000001</v>
      </c>
      <c r="K7" s="996">
        <v>0.15302334339725032</v>
      </c>
      <c r="M7" s="1023"/>
      <c r="O7" s="1024"/>
    </row>
    <row r="8" spans="2:15">
      <c r="B8" s="997">
        <v>2</v>
      </c>
      <c r="C8" s="998" t="s">
        <v>764</v>
      </c>
      <c r="D8" s="1025">
        <v>141.453</v>
      </c>
      <c r="E8" s="1026">
        <f>D8/$D$43</f>
        <v>1.3079444069673742E-3</v>
      </c>
      <c r="F8" s="1025">
        <v>171.15299999999999</v>
      </c>
      <c r="G8" s="1026">
        <f>F8/$F$43</f>
        <v>3.0640955044673617E-3</v>
      </c>
      <c r="H8" s="1025">
        <v>0</v>
      </c>
      <c r="I8" s="1026">
        <f>H8/$H$43</f>
        <v>0</v>
      </c>
      <c r="J8" s="999">
        <v>312.60599999999999</v>
      </c>
      <c r="K8" s="1000">
        <v>1.8194132744681301E-3</v>
      </c>
      <c r="M8" s="1023"/>
      <c r="O8" s="1024"/>
    </row>
    <row r="9" spans="2:15">
      <c r="B9" s="997">
        <v>3</v>
      </c>
      <c r="C9" s="998" t="s">
        <v>768</v>
      </c>
      <c r="D9" s="1025">
        <v>0</v>
      </c>
      <c r="E9" s="1026">
        <f>D9/$D$43</f>
        <v>0</v>
      </c>
      <c r="F9" s="1025">
        <v>3.0090400000000002</v>
      </c>
      <c r="G9" s="1026">
        <f>F9/$F$43</f>
        <v>5.3869847076957293E-5</v>
      </c>
      <c r="H9" s="1025">
        <v>0</v>
      </c>
      <c r="I9" s="1026">
        <f>H9/$H$43</f>
        <v>0</v>
      </c>
      <c r="J9" s="999">
        <v>3.0090400000000002</v>
      </c>
      <c r="K9" s="1000">
        <v>1.7513058992487612E-5</v>
      </c>
      <c r="M9" s="1023"/>
      <c r="O9" s="1024"/>
    </row>
    <row r="10" spans="2:15" ht="26.25">
      <c r="B10" s="997">
        <v>4</v>
      </c>
      <c r="C10" s="998" t="s">
        <v>769</v>
      </c>
      <c r="D10" s="1025">
        <v>0</v>
      </c>
      <c r="E10" s="1026">
        <f>D10/$D$43</f>
        <v>0</v>
      </c>
      <c r="F10" s="1025">
        <v>0</v>
      </c>
      <c r="G10" s="1026">
        <f>F10/$F$43</f>
        <v>0</v>
      </c>
      <c r="H10" s="1025">
        <v>0</v>
      </c>
      <c r="I10" s="1026">
        <f>H10/$H$43</f>
        <v>0</v>
      </c>
      <c r="J10" s="999">
        <v>0</v>
      </c>
      <c r="K10" s="1000">
        <v>0</v>
      </c>
      <c r="M10" s="1023"/>
      <c r="O10" s="1024"/>
    </row>
    <row r="11" spans="2:15" ht="39">
      <c r="B11" s="997">
        <v>5</v>
      </c>
      <c r="C11" s="998" t="s">
        <v>809</v>
      </c>
      <c r="D11" s="1025">
        <v>0</v>
      </c>
      <c r="E11" s="1026">
        <f>D11/$D$43</f>
        <v>0</v>
      </c>
      <c r="F11" s="1025">
        <v>0</v>
      </c>
      <c r="G11" s="1026">
        <f>F11/$F$43</f>
        <v>0</v>
      </c>
      <c r="H11" s="1025">
        <v>0</v>
      </c>
      <c r="I11" s="1026">
        <f>H11/$H$43</f>
        <v>0</v>
      </c>
      <c r="J11" s="999">
        <v>0</v>
      </c>
      <c r="K11" s="1000">
        <v>0</v>
      </c>
      <c r="M11" s="1023"/>
      <c r="O11" s="1024"/>
    </row>
    <row r="12" spans="2:15" ht="26.25">
      <c r="B12" s="997">
        <v>6</v>
      </c>
      <c r="C12" s="998" t="s">
        <v>772</v>
      </c>
      <c r="D12" s="1025">
        <v>3430.92</v>
      </c>
      <c r="E12" s="1026">
        <f>D12/$D$43</f>
        <v>3.1723983406166736E-2</v>
      </c>
      <c r="F12" s="1025">
        <v>0</v>
      </c>
      <c r="G12" s="1026">
        <f>F12/$F$43</f>
        <v>0</v>
      </c>
      <c r="H12" s="1025">
        <v>1023.40237</v>
      </c>
      <c r="I12" s="1026">
        <f>H12/$H$43</f>
        <v>0.1310333566953889</v>
      </c>
      <c r="J12" s="999">
        <v>4454.3223699999999</v>
      </c>
      <c r="K12" s="1000">
        <v>2.5924816698138686E-2</v>
      </c>
      <c r="M12" s="1023"/>
      <c r="O12" s="1024"/>
    </row>
    <row r="13" spans="2:15">
      <c r="B13" s="1001" t="s">
        <v>810</v>
      </c>
      <c r="C13" s="1002" t="s">
        <v>811</v>
      </c>
      <c r="D13" s="1027">
        <v>63.313000000000002</v>
      </c>
      <c r="E13" s="1028">
        <f>D13/D12</f>
        <v>1.8453650915789353E-2</v>
      </c>
      <c r="F13" s="1027">
        <v>0</v>
      </c>
      <c r="G13" s="1028">
        <v>0</v>
      </c>
      <c r="H13" s="1027">
        <v>0</v>
      </c>
      <c r="I13" s="1028">
        <v>0</v>
      </c>
      <c r="J13" s="1003">
        <v>63.313000000000002</v>
      </c>
      <c r="K13" s="1004">
        <v>1.4213834280701153E-2</v>
      </c>
      <c r="M13" s="1023"/>
      <c r="O13" s="1024"/>
    </row>
    <row r="14" spans="2:15">
      <c r="B14" s="1001" t="s">
        <v>812</v>
      </c>
      <c r="C14" s="1002" t="s">
        <v>813</v>
      </c>
      <c r="D14" s="1027">
        <v>3367.607</v>
      </c>
      <c r="E14" s="1028">
        <f>D14/D12</f>
        <v>0.98154634908421057</v>
      </c>
      <c r="F14" s="1027">
        <v>0</v>
      </c>
      <c r="G14" s="1028">
        <v>0</v>
      </c>
      <c r="H14" s="1027">
        <v>1023.40237</v>
      </c>
      <c r="I14" s="1028">
        <f>H14/H12</f>
        <v>1</v>
      </c>
      <c r="J14" s="1003">
        <v>4391.0093699999998</v>
      </c>
      <c r="K14" s="1004">
        <v>0.98578616571929878</v>
      </c>
      <c r="M14" s="1023"/>
      <c r="O14" s="1024"/>
    </row>
    <row r="15" spans="2:15">
      <c r="B15" s="997">
        <v>7</v>
      </c>
      <c r="C15" s="998" t="s">
        <v>773</v>
      </c>
      <c r="D15" s="1025">
        <v>352.67899999999997</v>
      </c>
      <c r="E15" s="1026">
        <f>D15/D43</f>
        <v>3.261044484774777E-3</v>
      </c>
      <c r="F15" s="1025">
        <v>2282.2298300000002</v>
      </c>
      <c r="G15" s="1026">
        <f>F15/F43</f>
        <v>4.0858005189884562E-2</v>
      </c>
      <c r="H15" s="1025">
        <v>293.63400000000001</v>
      </c>
      <c r="I15" s="1026">
        <f>H15/H43</f>
        <v>3.7596012856501229E-2</v>
      </c>
      <c r="J15" s="999">
        <v>2928.5428299999999</v>
      </c>
      <c r="K15" s="1000">
        <v>1.7044553526645249E-2</v>
      </c>
      <c r="M15" s="1023"/>
      <c r="O15" s="1024"/>
    </row>
    <row r="16" spans="2:15">
      <c r="B16" s="1001" t="s">
        <v>814</v>
      </c>
      <c r="C16" s="1002" t="s">
        <v>811</v>
      </c>
      <c r="D16" s="1027">
        <v>2.4670000000000001</v>
      </c>
      <c r="E16" s="1028">
        <f>D16/D15</f>
        <v>6.9950294743945634E-3</v>
      </c>
      <c r="F16" s="1027">
        <v>250.53725</v>
      </c>
      <c r="G16" s="1028">
        <f>F16/F15</f>
        <v>0.10977739695918354</v>
      </c>
      <c r="H16" s="1027">
        <v>0</v>
      </c>
      <c r="I16" s="1028">
        <v>0</v>
      </c>
      <c r="J16" s="1003">
        <v>253.00425000000001</v>
      </c>
      <c r="K16" s="1004">
        <v>8.6392538776699404E-2</v>
      </c>
      <c r="M16" s="1023"/>
      <c r="O16" s="1024"/>
    </row>
    <row r="17" spans="2:15">
      <c r="B17" s="1001" t="s">
        <v>815</v>
      </c>
      <c r="C17" s="1002" t="s">
        <v>813</v>
      </c>
      <c r="D17" s="1027">
        <v>350.21199999999999</v>
      </c>
      <c r="E17" s="1028">
        <f>D17/D15</f>
        <v>0.99300497052560543</v>
      </c>
      <c r="F17" s="1027">
        <v>2031.6925800000001</v>
      </c>
      <c r="G17" s="1028">
        <f>F17/F15</f>
        <v>0.89022260304081646</v>
      </c>
      <c r="H17" s="1027">
        <v>293.63400000000001</v>
      </c>
      <c r="I17" s="1028"/>
      <c r="J17" s="1003">
        <v>2675.5385799999999</v>
      </c>
      <c r="K17" s="1004">
        <v>0.91360746122330061</v>
      </c>
      <c r="M17" s="1023"/>
      <c r="O17" s="1024"/>
    </row>
    <row r="18" spans="2:15">
      <c r="B18" s="997">
        <v>8</v>
      </c>
      <c r="C18" s="998" t="s">
        <v>816</v>
      </c>
      <c r="D18" s="1025">
        <v>51695.612000000001</v>
      </c>
      <c r="E18" s="1026">
        <f>D18/D43</f>
        <v>0.47800319950906289</v>
      </c>
      <c r="F18" s="1025">
        <v>22899.538219999999</v>
      </c>
      <c r="G18" s="1026">
        <f>F18/F43</f>
        <v>0.40996285261888793</v>
      </c>
      <c r="H18" s="1025">
        <v>2866.3982299999998</v>
      </c>
      <c r="I18" s="1026">
        <f>H18/H43</f>
        <v>0.36700499501737655</v>
      </c>
      <c r="J18" s="999">
        <v>77461.548449999987</v>
      </c>
      <c r="K18" s="1000">
        <v>0.45083769828725678</v>
      </c>
      <c r="M18" s="1023"/>
      <c r="O18" s="1024"/>
    </row>
    <row r="19" spans="2:15">
      <c r="B19" s="1001" t="s">
        <v>817</v>
      </c>
      <c r="C19" s="1002" t="s">
        <v>777</v>
      </c>
      <c r="D19" s="1027">
        <v>19716.861000000001</v>
      </c>
      <c r="E19" s="1028">
        <f>D19/$D$18</f>
        <v>0.38140299025766444</v>
      </c>
      <c r="F19" s="1027">
        <v>4227.7312999999995</v>
      </c>
      <c r="G19" s="1028">
        <f>F19/$F$18</f>
        <v>0.18462081022697582</v>
      </c>
      <c r="H19" s="1027">
        <v>591.20160999999996</v>
      </c>
      <c r="I19" s="1028">
        <f>H19/$H$18</f>
        <v>0.20625243338920146</v>
      </c>
      <c r="J19" s="1003">
        <v>24535.79391</v>
      </c>
      <c r="K19" s="1004">
        <v>0.31674804339649121</v>
      </c>
      <c r="M19" s="1023"/>
      <c r="O19" s="1024"/>
    </row>
    <row r="20" spans="2:15">
      <c r="B20" s="1001" t="s">
        <v>818</v>
      </c>
      <c r="C20" s="1002" t="s">
        <v>778</v>
      </c>
      <c r="D20" s="1027">
        <v>0</v>
      </c>
      <c r="E20" s="1028">
        <f>D20/$D$18</f>
        <v>0</v>
      </c>
      <c r="F20" s="1027">
        <v>0</v>
      </c>
      <c r="G20" s="1028">
        <f>F20/$F$18</f>
        <v>0</v>
      </c>
      <c r="H20" s="1027">
        <v>0.89900000000000002</v>
      </c>
      <c r="I20" s="1028">
        <f>H20/$H$18</f>
        <v>3.1363402007124461E-4</v>
      </c>
      <c r="J20" s="1003">
        <v>0.89900000000000002</v>
      </c>
      <c r="K20" s="1004">
        <v>1.1605758185692455E-5</v>
      </c>
      <c r="M20" s="1023"/>
      <c r="O20" s="1024"/>
    </row>
    <row r="21" spans="2:15">
      <c r="B21" s="1001" t="s">
        <v>819</v>
      </c>
      <c r="C21" s="1002" t="s">
        <v>771</v>
      </c>
      <c r="D21" s="1027">
        <v>34954.720000000001</v>
      </c>
      <c r="E21" s="1028">
        <f>D21/$D$18</f>
        <v>0.67616415876844638</v>
      </c>
      <c r="F21" s="1027">
        <v>18767.431430000001</v>
      </c>
      <c r="G21" s="1028">
        <f>F21/$F$18</f>
        <v>0.81955501677360909</v>
      </c>
      <c r="H21" s="1027">
        <v>2784.2306200000003</v>
      </c>
      <c r="I21" s="1028">
        <f>H21/$H$18</f>
        <v>0.97133419594666737</v>
      </c>
      <c r="J21" s="1003">
        <v>56506.38205</v>
      </c>
      <c r="K21" s="1004">
        <v>0.72947653617425212</v>
      </c>
      <c r="M21" s="1023"/>
      <c r="O21" s="1024"/>
    </row>
    <row r="22" spans="2:15">
      <c r="B22" s="1001" t="s">
        <v>820</v>
      </c>
      <c r="C22" s="1002" t="s">
        <v>779</v>
      </c>
      <c r="D22" s="1027">
        <v>56.136000000000003</v>
      </c>
      <c r="E22" s="1028">
        <f>D22/$D$18</f>
        <v>1.085894872470027E-3</v>
      </c>
      <c r="F22" s="1027">
        <v>81.08569</v>
      </c>
      <c r="G22" s="1028">
        <f>F22/$F$18</f>
        <v>3.5409312284376713E-3</v>
      </c>
      <c r="H22" s="1027">
        <v>0</v>
      </c>
      <c r="I22" s="1028">
        <f>H22/$H$18</f>
        <v>0</v>
      </c>
      <c r="J22" s="1003">
        <v>137.22169</v>
      </c>
      <c r="K22" s="1004">
        <v>1.7714813703804809E-3</v>
      </c>
      <c r="M22" s="1023"/>
      <c r="O22" s="1024"/>
    </row>
    <row r="23" spans="2:15">
      <c r="B23" s="1001" t="s">
        <v>821</v>
      </c>
      <c r="C23" s="1002" t="s">
        <v>822</v>
      </c>
      <c r="D23" s="1029">
        <v>-3032.105</v>
      </c>
      <c r="E23" s="1028">
        <f>D23/$D$18</f>
        <v>-5.8653043898580795E-2</v>
      </c>
      <c r="F23" s="1029">
        <v>-176.71020000000001</v>
      </c>
      <c r="G23" s="1028">
        <f>F23/$F$18</f>
        <v>-7.71675822902249E-3</v>
      </c>
      <c r="H23" s="1029">
        <v>-509.93299999999999</v>
      </c>
      <c r="I23" s="1028">
        <f>H23/$H$18</f>
        <v>-0.17790026335593992</v>
      </c>
      <c r="J23" s="1003">
        <v>-3718.7482</v>
      </c>
      <c r="K23" s="1004">
        <v>-4.8007666699309323E-2</v>
      </c>
      <c r="M23" s="1023"/>
      <c r="O23" s="1024"/>
    </row>
    <row r="24" spans="2:15">
      <c r="B24" s="997">
        <v>9</v>
      </c>
      <c r="C24" s="998" t="s">
        <v>823</v>
      </c>
      <c r="D24" s="1025">
        <v>35101.495000000003</v>
      </c>
      <c r="E24" s="1026">
        <f>D24/D43</f>
        <v>0.32456578553613746</v>
      </c>
      <c r="F24" s="1025">
        <v>19453.936850000002</v>
      </c>
      <c r="G24" s="1026">
        <f>F24/F43</f>
        <v>0.3482773918440048</v>
      </c>
      <c r="H24" s="1025">
        <v>1674.2458599999998</v>
      </c>
      <c r="I24" s="1026">
        <f>H24/H43</f>
        <v>0.21436539664175108</v>
      </c>
      <c r="J24" s="999">
        <v>56229.677710000004</v>
      </c>
      <c r="K24" s="1000">
        <v>0.32726506223373431</v>
      </c>
      <c r="M24" s="1023"/>
      <c r="O24" s="1024"/>
    </row>
    <row r="25" spans="2:15">
      <c r="B25" s="1001" t="s">
        <v>824</v>
      </c>
      <c r="C25" s="1002" t="s">
        <v>777</v>
      </c>
      <c r="D25" s="1027">
        <v>0</v>
      </c>
      <c r="E25" s="1028">
        <v>0</v>
      </c>
      <c r="F25" s="1027">
        <v>0</v>
      </c>
      <c r="G25" s="1028">
        <v>0</v>
      </c>
      <c r="H25" s="1027">
        <v>0</v>
      </c>
      <c r="I25" s="1028">
        <v>0</v>
      </c>
      <c r="J25" s="1003">
        <v>0</v>
      </c>
      <c r="K25" s="1004">
        <v>0</v>
      </c>
      <c r="M25" s="1023"/>
      <c r="O25" s="1024"/>
    </row>
    <row r="26" spans="2:15">
      <c r="B26" s="1001" t="s">
        <v>825</v>
      </c>
      <c r="C26" s="1002" t="s">
        <v>778</v>
      </c>
      <c r="D26" s="1027">
        <v>0</v>
      </c>
      <c r="E26" s="1028">
        <v>0</v>
      </c>
      <c r="F26" s="1027">
        <v>0</v>
      </c>
      <c r="G26" s="1028">
        <v>0</v>
      </c>
      <c r="H26" s="1027">
        <v>0</v>
      </c>
      <c r="I26" s="1028">
        <v>0</v>
      </c>
      <c r="J26" s="1003">
        <v>0</v>
      </c>
      <c r="K26" s="1004">
        <v>0</v>
      </c>
      <c r="M26" s="1023"/>
      <c r="O26" s="1024"/>
    </row>
    <row r="27" spans="2:15">
      <c r="B27" s="1001" t="s">
        <v>826</v>
      </c>
      <c r="C27" s="1002" t="s">
        <v>771</v>
      </c>
      <c r="D27" s="1027">
        <v>37665.370999999999</v>
      </c>
      <c r="E27" s="1028">
        <f>D27/D24</f>
        <v>1.0730417892457287</v>
      </c>
      <c r="F27" s="1027">
        <v>20601.64172</v>
      </c>
      <c r="G27" s="1028">
        <f>F27/$F$24</f>
        <v>1.0589960211575375</v>
      </c>
      <c r="H27" s="1027">
        <v>1724.4975099999999</v>
      </c>
      <c r="I27" s="1028">
        <f>H27/H24</f>
        <v>1.0300144985874418</v>
      </c>
      <c r="J27" s="1003">
        <v>59991.51023</v>
      </c>
      <c r="K27" s="1004">
        <f>J27/J24</f>
        <v>1.0669011929856924</v>
      </c>
      <c r="M27" s="1023"/>
      <c r="O27" s="1024"/>
    </row>
    <row r="28" spans="2:15">
      <c r="B28" s="1001" t="s">
        <v>827</v>
      </c>
      <c r="C28" s="1002" t="s">
        <v>779</v>
      </c>
      <c r="D28" s="1027">
        <v>0.36</v>
      </c>
      <c r="E28" s="1028">
        <v>0</v>
      </c>
      <c r="F28" s="1027">
        <v>21.387280000000001</v>
      </c>
      <c r="G28" s="1028">
        <f>F28/$F$24</f>
        <v>1.0993805605984579E-3</v>
      </c>
      <c r="H28" s="1027">
        <v>0</v>
      </c>
      <c r="I28" s="1028">
        <v>0</v>
      </c>
      <c r="J28" s="1003">
        <v>21.74728</v>
      </c>
      <c r="K28" s="1004">
        <v>5.1984686527316575E-2</v>
      </c>
      <c r="M28" s="1023"/>
      <c r="O28" s="1024"/>
    </row>
    <row r="29" spans="2:15">
      <c r="B29" s="1001" t="s">
        <v>828</v>
      </c>
      <c r="C29" s="1002" t="s">
        <v>822</v>
      </c>
      <c r="D29" s="1029">
        <v>-2564.2359999999999</v>
      </c>
      <c r="E29" s="1028">
        <f>D29/D24</f>
        <v>-7.3052045219156606E-2</v>
      </c>
      <c r="F29" s="1029">
        <v>-1169.0921499999999</v>
      </c>
      <c r="G29" s="1028">
        <f>F29/$F$24</f>
        <v>-6.0095401718136029E-2</v>
      </c>
      <c r="H29" s="1029">
        <v>-50.251649999999998</v>
      </c>
      <c r="I29" s="1028">
        <f>H29/H24</f>
        <v>-3.0014498587441634E-2</v>
      </c>
      <c r="J29" s="1003">
        <v>-3783.5798</v>
      </c>
      <c r="K29" s="1004">
        <v>-9.044267138423157</v>
      </c>
      <c r="M29" s="1023"/>
      <c r="O29" s="1024"/>
    </row>
    <row r="30" spans="2:15">
      <c r="B30" s="997">
        <v>10</v>
      </c>
      <c r="C30" s="998" t="s">
        <v>829</v>
      </c>
      <c r="D30" s="1025">
        <v>212.91300000000001</v>
      </c>
      <c r="E30" s="1026">
        <f>D30/D43</f>
        <v>1.9686989142729001E-3</v>
      </c>
      <c r="F30" s="1025">
        <v>143.79651000000001</v>
      </c>
      <c r="G30" s="1026">
        <f>F30/F33</f>
        <v>0.93668537173306776</v>
      </c>
      <c r="H30" s="1025">
        <v>61.630609999999997</v>
      </c>
      <c r="I30" s="1026">
        <f>H30/H43</f>
        <v>7.8909976566542452E-3</v>
      </c>
      <c r="J30" s="999">
        <v>418.34012000000001</v>
      </c>
      <c r="K30" s="1000">
        <v>2.4348015315463893E-3</v>
      </c>
      <c r="M30" s="1023"/>
      <c r="O30" s="1024"/>
    </row>
    <row r="31" spans="2:15">
      <c r="B31" s="1001" t="s">
        <v>830</v>
      </c>
      <c r="C31" s="1002" t="s">
        <v>831</v>
      </c>
      <c r="D31" s="1027">
        <v>316.40600000000001</v>
      </c>
      <c r="E31" s="1028">
        <f>D31/D30</f>
        <v>1.486081169303894</v>
      </c>
      <c r="F31" s="1027">
        <v>181.79126000000002</v>
      </c>
      <c r="G31" s="1028">
        <f>F31/F30</f>
        <v>1.2642258146598968</v>
      </c>
      <c r="H31" s="1027">
        <v>65.26661</v>
      </c>
      <c r="I31" s="1028">
        <f>H31/H30</f>
        <v>1.0589966576673506</v>
      </c>
      <c r="J31" s="1003">
        <v>563.46387000000004</v>
      </c>
      <c r="K31" s="1004">
        <v>1.3469037346931967</v>
      </c>
      <c r="M31" s="1023"/>
      <c r="O31" s="1024"/>
    </row>
    <row r="32" spans="2:15">
      <c r="B32" s="1001" t="s">
        <v>832</v>
      </c>
      <c r="C32" s="1002" t="s">
        <v>822</v>
      </c>
      <c r="D32" s="1029">
        <v>-103.49299999999999</v>
      </c>
      <c r="E32" s="1028">
        <f>D32/D30</f>
        <v>-0.48608116930389406</v>
      </c>
      <c r="F32" s="1029">
        <v>-37.994750000000003</v>
      </c>
      <c r="G32" s="1028">
        <f>F32/F30</f>
        <v>-0.26422581465989681</v>
      </c>
      <c r="H32" s="1029">
        <v>-3.6360000000000001</v>
      </c>
      <c r="I32" s="1028">
        <f>H32/H30</f>
        <v>-5.899665766735069E-2</v>
      </c>
      <c r="J32" s="1003">
        <v>-145.12375</v>
      </c>
      <c r="K32" s="1004">
        <v>-0.34690373469319652</v>
      </c>
      <c r="M32" s="1023"/>
      <c r="O32" s="1024"/>
    </row>
    <row r="33" spans="2:15" ht="26.25">
      <c r="B33" s="997">
        <v>11</v>
      </c>
      <c r="C33" s="998" t="s">
        <v>833</v>
      </c>
      <c r="D33" s="1025">
        <v>240.691</v>
      </c>
      <c r="E33" s="1026">
        <f>D33/D43</f>
        <v>2.2255480425115359E-3</v>
      </c>
      <c r="F33" s="1025">
        <v>153.51633999999999</v>
      </c>
      <c r="G33" s="1026">
        <f>F33/F43</f>
        <v>2.7483522185195878E-3</v>
      </c>
      <c r="H33" s="1025">
        <v>10.143700000000001</v>
      </c>
      <c r="I33" s="1026">
        <f>H33/H43</f>
        <v>1.2987687924848332E-3</v>
      </c>
      <c r="J33" s="999">
        <v>404.35104000000001</v>
      </c>
      <c r="K33" s="1000">
        <v>2.3533830115896495E-3</v>
      </c>
      <c r="M33" s="1023"/>
      <c r="O33" s="1024"/>
    </row>
    <row r="34" spans="2:15">
      <c r="B34" s="1001" t="s">
        <v>834</v>
      </c>
      <c r="C34" s="1002" t="s">
        <v>831</v>
      </c>
      <c r="D34" s="1027">
        <v>447.971</v>
      </c>
      <c r="E34" s="1028">
        <f>D34/D33</f>
        <v>1.8611871652866123</v>
      </c>
      <c r="F34" s="1027">
        <v>423.12173999999999</v>
      </c>
      <c r="G34" s="1028">
        <f>F34/F33</f>
        <v>2.7562000240495572</v>
      </c>
      <c r="H34" s="1027">
        <v>14.01117</v>
      </c>
      <c r="I34" s="1028">
        <f>H34/H33</f>
        <v>1.3812681763064758</v>
      </c>
      <c r="J34" s="1003">
        <v>885.10390999999993</v>
      </c>
      <c r="K34" s="1004">
        <v>2.1889492605237271</v>
      </c>
      <c r="M34" s="1023"/>
      <c r="O34" s="1024"/>
    </row>
    <row r="35" spans="2:15">
      <c r="B35" s="1001" t="s">
        <v>835</v>
      </c>
      <c r="C35" s="1002" t="s">
        <v>822</v>
      </c>
      <c r="D35" s="1029">
        <v>-207.28</v>
      </c>
      <c r="E35" s="1028">
        <f>D35/D33</f>
        <v>-0.86118716528661232</v>
      </c>
      <c r="F35" s="1029">
        <v>-269.60540000000003</v>
      </c>
      <c r="G35" s="1028">
        <f>F35/F33</f>
        <v>-1.7562000240495577</v>
      </c>
      <c r="H35" s="1029">
        <v>-3.86747</v>
      </c>
      <c r="I35" s="1028">
        <f>H35/H33</f>
        <v>-0.38126817630647591</v>
      </c>
      <c r="J35" s="1003">
        <v>-480.75286999999997</v>
      </c>
      <c r="K35" s="1004">
        <v>-1.1889492605237271</v>
      </c>
      <c r="M35" s="1023"/>
      <c r="O35" s="1024"/>
    </row>
    <row r="36" spans="2:15">
      <c r="B36" s="997">
        <v>12</v>
      </c>
      <c r="C36" s="998" t="s">
        <v>836</v>
      </c>
      <c r="D36" s="1025">
        <v>19.927</v>
      </c>
      <c r="E36" s="1026">
        <f>D36/D43</f>
        <v>1.8425489878361623E-4</v>
      </c>
      <c r="F36" s="1025">
        <v>1.8277099999999999</v>
      </c>
      <c r="G36" s="1026">
        <f>F36/F43</f>
        <v>3.2720887127132108E-5</v>
      </c>
      <c r="H36" s="1030">
        <v>-3.24478</v>
      </c>
      <c r="I36" s="1026">
        <f>H36/H43</f>
        <v>-4.1545185706191396E-4</v>
      </c>
      <c r="J36" s="999">
        <v>18.509930000000001</v>
      </c>
      <c r="K36" s="1000">
        <v>1.0773053732646167E-4</v>
      </c>
      <c r="M36" s="1023"/>
      <c r="O36" s="1024"/>
    </row>
    <row r="37" spans="2:15">
      <c r="B37" s="1001" t="s">
        <v>837</v>
      </c>
      <c r="C37" s="1002" t="s">
        <v>838</v>
      </c>
      <c r="D37" s="1027">
        <v>17.431000000000001</v>
      </c>
      <c r="E37" s="1028">
        <f>D37/D36</f>
        <v>0.87474281126110309</v>
      </c>
      <c r="F37" s="1027">
        <v>1.8307100000000001</v>
      </c>
      <c r="G37" s="1028">
        <f>F37/F36</f>
        <v>1.0016413982524581</v>
      </c>
      <c r="H37" s="1027">
        <v>0.18221999999999999</v>
      </c>
      <c r="I37" s="1028">
        <f>H37/H36</f>
        <v>-5.6157890519542154E-2</v>
      </c>
      <c r="J37" s="1003">
        <v>19.443930000000002</v>
      </c>
      <c r="K37" s="1004">
        <v>1.0504594020614881</v>
      </c>
      <c r="M37" s="1023"/>
      <c r="O37" s="1024"/>
    </row>
    <row r="38" spans="2:15">
      <c r="B38" s="1001" t="s">
        <v>839</v>
      </c>
      <c r="C38" s="1002" t="s">
        <v>822</v>
      </c>
      <c r="D38" s="1027">
        <v>2.496</v>
      </c>
      <c r="E38" s="1028">
        <f>D38/D36</f>
        <v>0.12525718873889696</v>
      </c>
      <c r="F38" s="1029">
        <v>-3.0000000000000001E-3</v>
      </c>
      <c r="G38" s="1028">
        <f>F38/F36</f>
        <v>-1.641398252457994E-3</v>
      </c>
      <c r="H38" s="1029">
        <v>-3.427</v>
      </c>
      <c r="I38" s="1028">
        <f>H38/H36</f>
        <v>1.0561578905195421</v>
      </c>
      <c r="J38" s="1003">
        <v>-0.93400000000000005</v>
      </c>
      <c r="K38" s="1004">
        <v>-5.0459402061488079E-2</v>
      </c>
      <c r="M38" s="1023"/>
      <c r="O38" s="1024"/>
    </row>
    <row r="39" spans="2:15">
      <c r="B39" s="997">
        <v>13</v>
      </c>
      <c r="C39" s="998" t="s">
        <v>840</v>
      </c>
      <c r="D39" s="1025">
        <v>0</v>
      </c>
      <c r="E39" s="1031">
        <v>0</v>
      </c>
      <c r="F39" s="1025">
        <v>0</v>
      </c>
      <c r="G39" s="1026">
        <v>0</v>
      </c>
      <c r="H39" s="1025">
        <v>0</v>
      </c>
      <c r="I39" s="1026">
        <v>0</v>
      </c>
      <c r="J39" s="999">
        <v>0</v>
      </c>
      <c r="K39" s="1000">
        <v>0</v>
      </c>
      <c r="M39" s="1023"/>
      <c r="O39" s="1024"/>
    </row>
    <row r="40" spans="2:15">
      <c r="B40" s="997">
        <v>14</v>
      </c>
      <c r="C40" s="998" t="s">
        <v>781</v>
      </c>
      <c r="D40" s="1025">
        <v>354.07299999999998</v>
      </c>
      <c r="E40" s="1026">
        <f>D40/D43</f>
        <v>3.2739340983093967E-3</v>
      </c>
      <c r="F40" s="1025">
        <v>113.98278999999999</v>
      </c>
      <c r="G40" s="1026">
        <f>F40/F43</f>
        <v>2.0405961591420971E-3</v>
      </c>
      <c r="H40" s="1025">
        <v>94.272490000000005</v>
      </c>
      <c r="I40" s="1026">
        <f>H40/H43</f>
        <v>1.2070365645852944E-2</v>
      </c>
      <c r="J40" s="999">
        <v>562.32828000000006</v>
      </c>
      <c r="K40" s="1000">
        <v>3.2728339738867188E-3</v>
      </c>
      <c r="L40" s="1023"/>
      <c r="M40" s="1023"/>
      <c r="O40" s="1024"/>
    </row>
    <row r="41" spans="2:15">
      <c r="B41" s="1005">
        <v>15</v>
      </c>
      <c r="C41" s="1006" t="s">
        <v>841</v>
      </c>
      <c r="D41" s="1032">
        <v>107974.78</v>
      </c>
      <c r="E41" s="1033">
        <f>D41/D43</f>
        <v>0.99838822502550451</v>
      </c>
      <c r="F41" s="1032">
        <v>53300.213480000006</v>
      </c>
      <c r="G41" s="1033">
        <f>F41/F43</f>
        <v>0.9542160786618914</v>
      </c>
      <c r="H41" s="1032">
        <v>7810.2431000000006</v>
      </c>
      <c r="I41" s="1033">
        <f>H41/H43</f>
        <v>1</v>
      </c>
      <c r="J41" s="1007">
        <v>169085.23658</v>
      </c>
      <c r="K41" s="1008">
        <v>0.98410114953083516</v>
      </c>
      <c r="L41" s="1009"/>
      <c r="M41" s="1023"/>
      <c r="O41" s="1024"/>
    </row>
    <row r="42" spans="2:15">
      <c r="B42" s="997">
        <v>16</v>
      </c>
      <c r="C42" s="998" t="s">
        <v>795</v>
      </c>
      <c r="D42" s="1025">
        <v>174.31200000000001</v>
      </c>
      <c r="E42" s="1026">
        <f>D42/D43</f>
        <v>1.6117749744953939E-3</v>
      </c>
      <c r="F42" s="1025">
        <v>2557.3796499999999</v>
      </c>
      <c r="G42" s="1026">
        <f>F42/F43</f>
        <v>4.5783921338108678E-2</v>
      </c>
      <c r="H42" s="1025">
        <v>0</v>
      </c>
      <c r="I42" s="1026">
        <v>0</v>
      </c>
      <c r="J42" s="999">
        <v>2731.6916500000002</v>
      </c>
      <c r="K42" s="1000">
        <v>1.5898850469164859E-2</v>
      </c>
      <c r="M42" s="1023"/>
      <c r="O42" s="1024"/>
    </row>
    <row r="43" spans="2:15" ht="39.75" thickBot="1">
      <c r="B43" s="1010">
        <v>17</v>
      </c>
      <c r="C43" s="1011" t="s">
        <v>842</v>
      </c>
      <c r="D43" s="1034">
        <v>108149.092</v>
      </c>
      <c r="E43" s="1035">
        <v>1</v>
      </c>
      <c r="F43" s="1034">
        <v>55857.593130000001</v>
      </c>
      <c r="G43" s="1035">
        <v>1</v>
      </c>
      <c r="H43" s="1034">
        <v>7810.2431000000006</v>
      </c>
      <c r="I43" s="1035">
        <v>1</v>
      </c>
      <c r="J43" s="1012">
        <v>171816.92822999999</v>
      </c>
      <c r="K43" s="1013">
        <v>1</v>
      </c>
      <c r="M43" s="1023"/>
      <c r="O43" s="1024"/>
    </row>
    <row r="44" spans="2:15">
      <c r="B44" s="990"/>
      <c r="C44" s="1014"/>
      <c r="D44" s="1014"/>
      <c r="E44" s="1014"/>
      <c r="F44" s="1014"/>
      <c r="G44" s="1014"/>
      <c r="H44" s="1014"/>
      <c r="I44" s="1014"/>
      <c r="J44" s="987"/>
      <c r="K44" s="987"/>
    </row>
    <row r="45" spans="2:15">
      <c r="B45" s="990"/>
      <c r="C45" s="1014"/>
      <c r="D45" s="1014"/>
      <c r="E45" s="1014"/>
      <c r="F45" s="1014"/>
      <c r="G45" s="1014"/>
      <c r="H45" s="1014"/>
      <c r="I45" s="1014"/>
      <c r="J45" s="1015"/>
      <c r="K45" s="987"/>
    </row>
    <row r="46" spans="2:15">
      <c r="B46" s="990"/>
      <c r="C46" s="1014"/>
      <c r="D46" s="1014"/>
      <c r="E46" s="1014"/>
      <c r="F46" s="1014"/>
      <c r="G46" s="1014"/>
      <c r="H46" s="1014"/>
      <c r="I46" s="1014"/>
      <c r="J46" s="987"/>
      <c r="K46" s="987"/>
    </row>
  </sheetData>
  <mergeCells count="8">
    <mergeCell ref="B3:K3"/>
    <mergeCell ref="B4:K4"/>
    <mergeCell ref="B5:B6"/>
    <mergeCell ref="C5:C6"/>
    <mergeCell ref="D5:E5"/>
    <mergeCell ref="F5:G5"/>
    <mergeCell ref="H5:I5"/>
    <mergeCell ref="J5:K5"/>
  </mergeCells>
  <pageMargins left="0.15748031496062992" right="0.15748031496062992" top="0.15748031496062992" bottom="0.15748031496062992" header="0.15748031496062992" footer="0.15748031496062992"/>
  <pageSetup paperSize="9" scale="72"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AG107"/>
  <sheetViews>
    <sheetView topLeftCell="C1" workbookViewId="0">
      <selection activeCell="M2" sqref="M2"/>
    </sheetView>
  </sheetViews>
  <sheetFormatPr defaultRowHeight="12.75"/>
  <cols>
    <col min="1" max="1" width="4.42578125" style="804" customWidth="1"/>
    <col min="2" max="2" width="2.5703125" style="805" customWidth="1"/>
    <col min="3" max="3" width="2.140625" style="805" customWidth="1"/>
    <col min="4" max="4" width="2.42578125" style="805" customWidth="1"/>
    <col min="5" max="5" width="62.28515625" style="805" customWidth="1"/>
    <col min="6" max="6" width="13.42578125" style="806" customWidth="1"/>
    <col min="7" max="7" width="13.28515625" style="806" customWidth="1"/>
    <col min="8" max="13" width="13.42578125" style="806" customWidth="1"/>
    <col min="14" max="33" width="9.140625" style="806"/>
    <col min="34" max="16384" width="9.140625" style="805"/>
  </cols>
  <sheetData>
    <row r="1" spans="1:14" s="806" customFormat="1">
      <c r="A1" s="804"/>
      <c r="B1" s="805"/>
      <c r="C1" s="805"/>
      <c r="D1" s="805"/>
      <c r="E1" s="805"/>
      <c r="F1" s="805"/>
      <c r="G1" s="805"/>
      <c r="H1" s="1431"/>
      <c r="I1" s="1431"/>
    </row>
    <row r="2" spans="1:14" s="806" customFormat="1">
      <c r="A2" s="804"/>
      <c r="B2" s="805"/>
      <c r="C2" s="805"/>
      <c r="D2" s="805"/>
      <c r="E2" s="805"/>
      <c r="F2" s="805"/>
      <c r="G2" s="805"/>
      <c r="M2" s="807" t="s">
        <v>988</v>
      </c>
      <c r="N2" s="808"/>
    </row>
    <row r="3" spans="1:14" s="806" customFormat="1" ht="15.75" customHeight="1">
      <c r="A3" s="804"/>
      <c r="B3" s="1432" t="s">
        <v>610</v>
      </c>
      <c r="C3" s="1432"/>
      <c r="D3" s="1432"/>
      <c r="E3" s="1432"/>
      <c r="F3" s="1432"/>
      <c r="G3" s="1432"/>
      <c r="H3" s="1432"/>
      <c r="I3" s="1432"/>
      <c r="J3" s="1432"/>
      <c r="K3" s="1432"/>
      <c r="L3" s="1432"/>
      <c r="M3" s="1432"/>
    </row>
    <row r="4" spans="1:14" s="806" customFormat="1" ht="18.75" customHeight="1" thickBot="1">
      <c r="A4" s="804"/>
      <c r="F4" s="809"/>
      <c r="G4" s="809"/>
      <c r="L4" s="1433" t="s">
        <v>1</v>
      </c>
      <c r="M4" s="1433"/>
      <c r="N4" s="810"/>
    </row>
    <row r="5" spans="1:14" s="806" customFormat="1" ht="15" customHeight="1" thickBot="1">
      <c r="A5" s="804"/>
      <c r="B5" s="1434" t="s">
        <v>610</v>
      </c>
      <c r="C5" s="1435"/>
      <c r="D5" s="1435"/>
      <c r="E5" s="1436"/>
      <c r="F5" s="1440">
        <v>40543</v>
      </c>
      <c r="G5" s="1441"/>
      <c r="H5" s="1441"/>
      <c r="I5" s="1442"/>
      <c r="J5" s="1440">
        <v>40908</v>
      </c>
      <c r="K5" s="1441"/>
      <c r="L5" s="1441"/>
      <c r="M5" s="1442"/>
    </row>
    <row r="6" spans="1:14" s="806" customFormat="1" ht="44.25" customHeight="1" thickBot="1">
      <c r="A6" s="811"/>
      <c r="B6" s="1437"/>
      <c r="C6" s="1438"/>
      <c r="D6" s="1438"/>
      <c r="E6" s="1439"/>
      <c r="F6" s="812" t="s">
        <v>228</v>
      </c>
      <c r="G6" s="813" t="s">
        <v>229</v>
      </c>
      <c r="H6" s="814" t="s">
        <v>230</v>
      </c>
      <c r="I6" s="815" t="s">
        <v>63</v>
      </c>
      <c r="J6" s="812" t="s">
        <v>228</v>
      </c>
      <c r="K6" s="813" t="s">
        <v>229</v>
      </c>
      <c r="L6" s="814" t="s">
        <v>230</v>
      </c>
      <c r="M6" s="815" t="s">
        <v>63</v>
      </c>
    </row>
    <row r="7" spans="1:14" s="806" customFormat="1" ht="14.25" customHeight="1" thickBot="1">
      <c r="A7" s="811"/>
      <c r="B7" s="1409" t="s">
        <v>611</v>
      </c>
      <c r="C7" s="1410"/>
      <c r="D7" s="1410"/>
      <c r="E7" s="1411"/>
      <c r="F7" s="816">
        <v>13105.911</v>
      </c>
      <c r="G7" s="817">
        <v>5821.8613900000009</v>
      </c>
      <c r="H7" s="818">
        <v>607.53300000000002</v>
      </c>
      <c r="I7" s="819">
        <v>19535.305390000001</v>
      </c>
      <c r="J7" s="820">
        <v>12688</v>
      </c>
      <c r="K7" s="817">
        <v>5771</v>
      </c>
      <c r="L7" s="818">
        <v>1063</v>
      </c>
      <c r="M7" s="819">
        <f>J7+K7+L7</f>
        <v>19522</v>
      </c>
    </row>
    <row r="8" spans="1:14" s="806" customFormat="1" ht="15.75" customHeight="1">
      <c r="A8" s="821"/>
      <c r="B8" s="822"/>
      <c r="C8" s="1396" t="s">
        <v>612</v>
      </c>
      <c r="D8" s="1430"/>
      <c r="E8" s="1430"/>
      <c r="F8" s="823">
        <v>5796.7</v>
      </c>
      <c r="G8" s="824">
        <v>2682.82933</v>
      </c>
      <c r="H8" s="825">
        <v>167.727</v>
      </c>
      <c r="I8" s="826">
        <v>8647.2563300000002</v>
      </c>
      <c r="J8" s="827">
        <v>5873.4740000000002</v>
      </c>
      <c r="K8" s="824">
        <v>2769.864</v>
      </c>
      <c r="L8" s="825">
        <v>353.589</v>
      </c>
      <c r="M8" s="826">
        <v>8996.9269999999997</v>
      </c>
    </row>
    <row r="9" spans="1:14" s="806" customFormat="1" ht="14.25" customHeight="1">
      <c r="A9" s="804"/>
      <c r="B9" s="822"/>
      <c r="C9" s="828"/>
      <c r="D9" s="1383" t="s">
        <v>613</v>
      </c>
      <c r="E9" s="1384"/>
      <c r="F9" s="829">
        <v>5765.6679999999997</v>
      </c>
      <c r="G9" s="830">
        <v>2681.6713300000001</v>
      </c>
      <c r="H9" s="831">
        <v>167.727</v>
      </c>
      <c r="I9" s="832">
        <v>8615.0663299999997</v>
      </c>
      <c r="J9" s="833">
        <v>5849.9579999999996</v>
      </c>
      <c r="K9" s="830">
        <v>2755.7510000000002</v>
      </c>
      <c r="L9" s="831">
        <v>353.589</v>
      </c>
      <c r="M9" s="832">
        <v>8959.2980000000007</v>
      </c>
    </row>
    <row r="10" spans="1:14" s="806" customFormat="1" ht="15" customHeight="1">
      <c r="A10" s="804"/>
      <c r="B10" s="822"/>
      <c r="C10" s="828"/>
      <c r="D10" s="1383" t="s">
        <v>614</v>
      </c>
      <c r="E10" s="1384"/>
      <c r="F10" s="829">
        <v>31.032</v>
      </c>
      <c r="G10" s="830">
        <v>1.1579999999999999</v>
      </c>
      <c r="H10" s="831">
        <v>0</v>
      </c>
      <c r="I10" s="832">
        <v>32.19</v>
      </c>
      <c r="J10" s="833">
        <v>23.515999999999998</v>
      </c>
      <c r="K10" s="830">
        <v>14.113</v>
      </c>
      <c r="L10" s="831">
        <v>0</v>
      </c>
      <c r="M10" s="832">
        <v>37.628999999999998</v>
      </c>
    </row>
    <row r="11" spans="1:14" s="806" customFormat="1" ht="14.25" customHeight="1">
      <c r="A11" s="821"/>
      <c r="B11" s="822"/>
      <c r="C11" s="1383" t="s">
        <v>615</v>
      </c>
      <c r="D11" s="1383"/>
      <c r="E11" s="1384"/>
      <c r="F11" s="829">
        <v>492.58100000000002</v>
      </c>
      <c r="G11" s="830">
        <v>167.065</v>
      </c>
      <c r="H11" s="831">
        <v>24.48</v>
      </c>
      <c r="I11" s="832">
        <v>684.12599999999998</v>
      </c>
      <c r="J11" s="833">
        <v>495.173</v>
      </c>
      <c r="K11" s="830">
        <v>265.74299999999999</v>
      </c>
      <c r="L11" s="831">
        <v>31.718</v>
      </c>
      <c r="M11" s="832">
        <v>792.63400000000001</v>
      </c>
    </row>
    <row r="12" spans="1:14" s="806" customFormat="1" ht="14.25" customHeight="1">
      <c r="A12" s="804"/>
      <c r="B12" s="822"/>
      <c r="C12" s="828"/>
      <c r="D12" s="1384" t="s">
        <v>616</v>
      </c>
      <c r="E12" s="1420"/>
      <c r="F12" s="829">
        <v>492.57799999999997</v>
      </c>
      <c r="G12" s="830">
        <v>165.63499999999999</v>
      </c>
      <c r="H12" s="831">
        <v>24.48</v>
      </c>
      <c r="I12" s="832">
        <v>682.69299999999998</v>
      </c>
      <c r="J12" s="833">
        <v>492.173</v>
      </c>
      <c r="K12" s="830">
        <v>264.34899999999999</v>
      </c>
      <c r="L12" s="831">
        <v>31.718</v>
      </c>
      <c r="M12" s="832">
        <v>788.24</v>
      </c>
    </row>
    <row r="13" spans="1:14" s="806" customFormat="1" ht="15" customHeight="1">
      <c r="A13" s="804"/>
      <c r="B13" s="822"/>
      <c r="C13" s="828"/>
      <c r="D13" s="1384" t="s">
        <v>617</v>
      </c>
      <c r="E13" s="1420"/>
      <c r="F13" s="829">
        <v>3.0000000000000001E-3</v>
      </c>
      <c r="G13" s="830">
        <v>1.43</v>
      </c>
      <c r="H13" s="831">
        <v>0</v>
      </c>
      <c r="I13" s="832">
        <v>1.4330000000000001</v>
      </c>
      <c r="J13" s="833">
        <v>3</v>
      </c>
      <c r="K13" s="830">
        <v>1.3939999999999999</v>
      </c>
      <c r="L13" s="831">
        <v>0</v>
      </c>
      <c r="M13" s="832">
        <v>4.3940000000000001</v>
      </c>
    </row>
    <row r="14" spans="1:14" s="806" customFormat="1" ht="26.25" customHeight="1">
      <c r="A14" s="834"/>
      <c r="B14" s="835"/>
      <c r="C14" s="1381" t="s">
        <v>618</v>
      </c>
      <c r="D14" s="1381"/>
      <c r="E14" s="1382"/>
      <c r="F14" s="829">
        <v>4.6059999999999999</v>
      </c>
      <c r="G14" s="830">
        <v>2.6659999999999999</v>
      </c>
      <c r="H14" s="831">
        <v>4.3999999999999997E-2</v>
      </c>
      <c r="I14" s="832">
        <v>7.3159999999999998</v>
      </c>
      <c r="J14" s="833">
        <v>5.3609999999999998</v>
      </c>
      <c r="K14" s="830">
        <v>2.5819999999999999</v>
      </c>
      <c r="L14" s="831">
        <v>0.61299999999999999</v>
      </c>
      <c r="M14" s="832">
        <v>8.5559999999999992</v>
      </c>
    </row>
    <row r="15" spans="1:14" s="806" customFormat="1">
      <c r="A15" s="821"/>
      <c r="B15" s="822"/>
      <c r="C15" s="1383" t="s">
        <v>619</v>
      </c>
      <c r="D15" s="1383"/>
      <c r="E15" s="1384"/>
      <c r="F15" s="829">
        <v>1220.866</v>
      </c>
      <c r="G15" s="830">
        <v>718.38328999999999</v>
      </c>
      <c r="H15" s="831">
        <v>159.25899999999999</v>
      </c>
      <c r="I15" s="832">
        <v>2098.5082900000002</v>
      </c>
      <c r="J15" s="833">
        <v>1033.1179999999999</v>
      </c>
      <c r="K15" s="830">
        <v>559.17499999999995</v>
      </c>
      <c r="L15" s="831">
        <v>177.489</v>
      </c>
      <c r="M15" s="832">
        <v>1769.7819999999999</v>
      </c>
    </row>
    <row r="16" spans="1:14" s="806" customFormat="1" ht="15" customHeight="1">
      <c r="A16" s="804"/>
      <c r="B16" s="822"/>
      <c r="C16" s="828"/>
      <c r="D16" s="1384" t="s">
        <v>620</v>
      </c>
      <c r="E16" s="1420"/>
      <c r="F16" s="829">
        <v>936.86500000000001</v>
      </c>
      <c r="G16" s="830">
        <v>556.19862000000001</v>
      </c>
      <c r="H16" s="831">
        <v>155.358</v>
      </c>
      <c r="I16" s="832">
        <v>1648.4216200000001</v>
      </c>
      <c r="J16" s="833">
        <v>743.98</v>
      </c>
      <c r="K16" s="830">
        <v>397.298</v>
      </c>
      <c r="L16" s="831">
        <v>170.32</v>
      </c>
      <c r="M16" s="832">
        <v>1311.598</v>
      </c>
    </row>
    <row r="17" spans="1:13" s="806" customFormat="1" ht="15" customHeight="1">
      <c r="A17" s="804"/>
      <c r="B17" s="822"/>
      <c r="C17" s="828"/>
      <c r="D17" s="1384" t="s">
        <v>621</v>
      </c>
      <c r="E17" s="1420"/>
      <c r="F17" s="829">
        <v>221.31700000000001</v>
      </c>
      <c r="G17" s="830">
        <v>153.06867</v>
      </c>
      <c r="H17" s="831">
        <v>1.88</v>
      </c>
      <c r="I17" s="832">
        <v>376.26567</v>
      </c>
      <c r="J17" s="833">
        <v>239.12</v>
      </c>
      <c r="K17" s="830">
        <v>155.40100000000001</v>
      </c>
      <c r="L17" s="831">
        <v>6.2839999999999998</v>
      </c>
      <c r="M17" s="832">
        <v>400.80500000000001</v>
      </c>
    </row>
    <row r="18" spans="1:13" s="806" customFormat="1" ht="15.75" customHeight="1">
      <c r="A18" s="804"/>
      <c r="B18" s="822"/>
      <c r="C18" s="828"/>
      <c r="D18" s="1384" t="s">
        <v>622</v>
      </c>
      <c r="E18" s="1420"/>
      <c r="F18" s="829">
        <v>62.33</v>
      </c>
      <c r="G18" s="830">
        <v>1.5049999999999999</v>
      </c>
      <c r="H18" s="831">
        <v>0</v>
      </c>
      <c r="I18" s="832">
        <v>63.835000000000001</v>
      </c>
      <c r="J18" s="833">
        <v>48.914999999999999</v>
      </c>
      <c r="K18" s="830">
        <v>0.19900000000000001</v>
      </c>
      <c r="L18" s="831">
        <v>0</v>
      </c>
      <c r="M18" s="832">
        <v>49.113999999999997</v>
      </c>
    </row>
    <row r="19" spans="1:13" s="806" customFormat="1" ht="15.75" customHeight="1">
      <c r="A19" s="804"/>
      <c r="B19" s="822"/>
      <c r="C19" s="828"/>
      <c r="D19" s="1384" t="s">
        <v>623</v>
      </c>
      <c r="E19" s="1420"/>
      <c r="F19" s="829">
        <v>0.108</v>
      </c>
      <c r="G19" s="830">
        <v>5.2999999999999999E-2</v>
      </c>
      <c r="H19" s="831">
        <v>0</v>
      </c>
      <c r="I19" s="832">
        <v>0.161</v>
      </c>
      <c r="J19" s="833">
        <v>0.35399999999999998</v>
      </c>
      <c r="K19" s="830">
        <v>0</v>
      </c>
      <c r="L19" s="831">
        <v>0</v>
      </c>
      <c r="M19" s="832">
        <v>0.35399999999999998</v>
      </c>
    </row>
    <row r="20" spans="1:13" s="806" customFormat="1" ht="16.5" customHeight="1">
      <c r="A20" s="804"/>
      <c r="B20" s="822"/>
      <c r="C20" s="836"/>
      <c r="D20" s="836" t="s">
        <v>624</v>
      </c>
      <c r="E20" s="837"/>
      <c r="F20" s="829">
        <v>1E-3</v>
      </c>
      <c r="G20" s="830">
        <v>0</v>
      </c>
      <c r="H20" s="831">
        <v>0</v>
      </c>
      <c r="I20" s="832">
        <v>1E-3</v>
      </c>
      <c r="J20" s="833">
        <v>0</v>
      </c>
      <c r="K20" s="830">
        <v>0</v>
      </c>
      <c r="L20" s="830">
        <v>0</v>
      </c>
      <c r="M20" s="832">
        <v>0</v>
      </c>
    </row>
    <row r="21" spans="1:13" s="806" customFormat="1" ht="15" customHeight="1">
      <c r="A21" s="804"/>
      <c r="B21" s="822"/>
      <c r="C21" s="836"/>
      <c r="D21" s="1384" t="s">
        <v>625</v>
      </c>
      <c r="E21" s="1420"/>
      <c r="F21" s="829">
        <v>0.245</v>
      </c>
      <c r="G21" s="830">
        <v>7.5579999999999998</v>
      </c>
      <c r="H21" s="831">
        <v>2.0209999999999999</v>
      </c>
      <c r="I21" s="832">
        <v>9.8239999999999998</v>
      </c>
      <c r="J21" s="833">
        <v>0.749</v>
      </c>
      <c r="K21" s="830">
        <v>6.2770000000000001</v>
      </c>
      <c r="L21" s="831">
        <v>0.88500000000000001</v>
      </c>
      <c r="M21" s="832">
        <v>7.9109999999999996</v>
      </c>
    </row>
    <row r="22" spans="1:13" s="806" customFormat="1" ht="15" customHeight="1">
      <c r="A22" s="821"/>
      <c r="B22" s="822"/>
      <c r="C22" s="1384" t="s">
        <v>626</v>
      </c>
      <c r="D22" s="1420"/>
      <c r="E22" s="1420"/>
      <c r="F22" s="829">
        <v>4949.201</v>
      </c>
      <c r="G22" s="830">
        <v>2120.8569900000002</v>
      </c>
      <c r="H22" s="831">
        <v>175.07</v>
      </c>
      <c r="I22" s="832">
        <v>7245.12799</v>
      </c>
      <c r="J22" s="833">
        <v>4707.8220000000001</v>
      </c>
      <c r="K22" s="830">
        <v>1932.443</v>
      </c>
      <c r="L22" s="831">
        <v>443.58699999999999</v>
      </c>
      <c r="M22" s="832">
        <v>7083.8519999999999</v>
      </c>
    </row>
    <row r="23" spans="1:13" s="806" customFormat="1" ht="13.5" customHeight="1">
      <c r="A23" s="804"/>
      <c r="B23" s="822"/>
      <c r="C23" s="828"/>
      <c r="D23" s="1426" t="s">
        <v>627</v>
      </c>
      <c r="E23" s="1429"/>
      <c r="F23" s="829">
        <v>10.265000000000001</v>
      </c>
      <c r="G23" s="830">
        <v>544.08900000000006</v>
      </c>
      <c r="H23" s="831">
        <v>1.1890000000000001</v>
      </c>
      <c r="I23" s="832">
        <v>555.54300000000001</v>
      </c>
      <c r="J23" s="833">
        <v>10.433999999999999</v>
      </c>
      <c r="K23" s="830">
        <v>503.14100000000002</v>
      </c>
      <c r="L23" s="831">
        <v>1.873</v>
      </c>
      <c r="M23" s="832">
        <v>515.44799999999998</v>
      </c>
    </row>
    <row r="24" spans="1:13" s="806" customFormat="1" ht="15" customHeight="1">
      <c r="A24" s="804"/>
      <c r="B24" s="822"/>
      <c r="C24" s="828"/>
      <c r="D24" s="1384" t="s">
        <v>628</v>
      </c>
      <c r="E24" s="1420"/>
      <c r="F24" s="829">
        <v>4938.9359999999997</v>
      </c>
      <c r="G24" s="830">
        <v>1576.7679900000001</v>
      </c>
      <c r="H24" s="831">
        <v>173.881</v>
      </c>
      <c r="I24" s="832">
        <v>6689.5849900000003</v>
      </c>
      <c r="J24" s="833">
        <v>4697.3879999999999</v>
      </c>
      <c r="K24" s="830">
        <v>1429.3019999999999</v>
      </c>
      <c r="L24" s="831">
        <v>441.714</v>
      </c>
      <c r="M24" s="832">
        <v>6568.4040000000005</v>
      </c>
    </row>
    <row r="25" spans="1:13" s="806" customFormat="1" ht="14.25" customHeight="1">
      <c r="A25" s="821"/>
      <c r="B25" s="822"/>
      <c r="C25" s="1384" t="s">
        <v>629</v>
      </c>
      <c r="D25" s="1420"/>
      <c r="E25" s="1420"/>
      <c r="F25" s="829">
        <v>76.697000000000003</v>
      </c>
      <c r="G25" s="830">
        <v>53.027999999999999</v>
      </c>
      <c r="H25" s="831">
        <v>7.0620000000000003</v>
      </c>
      <c r="I25" s="832">
        <v>136.78700000000001</v>
      </c>
      <c r="J25" s="833">
        <v>141.596</v>
      </c>
      <c r="K25" s="830">
        <v>76.866</v>
      </c>
      <c r="L25" s="831">
        <v>10.667</v>
      </c>
      <c r="M25" s="832">
        <v>229.12899999999999</v>
      </c>
    </row>
    <row r="26" spans="1:13" s="806" customFormat="1" ht="15.75" customHeight="1">
      <c r="A26" s="804"/>
      <c r="B26" s="822"/>
      <c r="C26" s="828"/>
      <c r="D26" s="1425" t="s">
        <v>630</v>
      </c>
      <c r="E26" s="1426"/>
      <c r="F26" s="829">
        <v>5.0999999999999997E-2</v>
      </c>
      <c r="G26" s="830">
        <v>12.372999999999999</v>
      </c>
      <c r="H26" s="831">
        <v>0</v>
      </c>
      <c r="I26" s="832">
        <v>12.423999999999999</v>
      </c>
      <c r="J26" s="833">
        <v>4.7E-2</v>
      </c>
      <c r="K26" s="830">
        <v>6.5629999999999997</v>
      </c>
      <c r="L26" s="831">
        <v>0</v>
      </c>
      <c r="M26" s="832">
        <v>6.61</v>
      </c>
    </row>
    <row r="27" spans="1:13" s="806" customFormat="1" ht="13.5" customHeight="1">
      <c r="A27" s="804"/>
      <c r="B27" s="822"/>
      <c r="C27" s="828"/>
      <c r="D27" s="1381" t="s">
        <v>631</v>
      </c>
      <c r="E27" s="1382"/>
      <c r="F27" s="829">
        <v>76.644999999999996</v>
      </c>
      <c r="G27" s="830">
        <v>40.639000000000003</v>
      </c>
      <c r="H27" s="831">
        <v>6.9550000000000001</v>
      </c>
      <c r="I27" s="832">
        <v>124.239</v>
      </c>
      <c r="J27" s="833">
        <v>141.54900000000001</v>
      </c>
      <c r="K27" s="830">
        <v>70.296999999999997</v>
      </c>
      <c r="L27" s="831">
        <v>10.593999999999999</v>
      </c>
      <c r="M27" s="832">
        <v>222.44</v>
      </c>
    </row>
    <row r="28" spans="1:13" s="806" customFormat="1" ht="14.25" hidden="1" customHeight="1">
      <c r="A28" s="804"/>
      <c r="B28" s="822"/>
      <c r="C28" s="828"/>
      <c r="D28" s="1423" t="s">
        <v>632</v>
      </c>
      <c r="E28" s="1424"/>
      <c r="F28" s="829">
        <v>1E-3</v>
      </c>
      <c r="G28" s="830">
        <v>1.6E-2</v>
      </c>
      <c r="H28" s="831">
        <v>0.107</v>
      </c>
      <c r="I28" s="832">
        <v>0.124</v>
      </c>
      <c r="J28" s="833">
        <v>0</v>
      </c>
      <c r="K28" s="830">
        <v>6.0000000000000001E-3</v>
      </c>
      <c r="L28" s="831">
        <v>7.1999999999999995E-2</v>
      </c>
      <c r="M28" s="832">
        <v>7.8E-2</v>
      </c>
    </row>
    <row r="29" spans="1:13" s="806" customFormat="1" ht="27.75" customHeight="1" thickBot="1">
      <c r="A29" s="804"/>
      <c r="B29" s="822"/>
      <c r="C29" s="1427" t="s">
        <v>633</v>
      </c>
      <c r="D29" s="1428"/>
      <c r="E29" s="1428"/>
      <c r="F29" s="838">
        <v>565.26</v>
      </c>
      <c r="G29" s="839">
        <v>77.032780000000002</v>
      </c>
      <c r="H29" s="840">
        <v>73.891000000000005</v>
      </c>
      <c r="I29" s="841">
        <v>716.18378000000007</v>
      </c>
      <c r="J29" s="842">
        <v>431.41</v>
      </c>
      <c r="K29" s="839">
        <v>164.04400000000001</v>
      </c>
      <c r="L29" s="840">
        <v>45.201999999999998</v>
      </c>
      <c r="M29" s="841">
        <v>640.65599999999995</v>
      </c>
    </row>
    <row r="30" spans="1:13" s="806" customFormat="1" ht="14.25" customHeight="1" thickBot="1">
      <c r="A30" s="811"/>
      <c r="B30" s="1409" t="s">
        <v>634</v>
      </c>
      <c r="C30" s="1410"/>
      <c r="D30" s="1410"/>
      <c r="E30" s="1411"/>
      <c r="F30" s="819">
        <v>-6315.0569999999998</v>
      </c>
      <c r="G30" s="820">
        <v>-2631.0219500000003</v>
      </c>
      <c r="H30" s="818">
        <v>-192.30699999999999</v>
      </c>
      <c r="I30" s="819">
        <v>-9138.3859499999999</v>
      </c>
      <c r="J30" s="820">
        <f>J31+J34+J38+J39+J46+J49</f>
        <v>-6057.8069999999998</v>
      </c>
      <c r="K30" s="820">
        <f>K31+K34+K38+K39+K46+K49</f>
        <v>-2573.4009999999998</v>
      </c>
      <c r="L30" s="820">
        <f>L31+L34+L38+L39+L46+L49</f>
        <v>-489.18299999999999</v>
      </c>
      <c r="M30" s="843">
        <f>M31+M34+M38+M39+M46+M49</f>
        <v>-9120.3909999999996</v>
      </c>
    </row>
    <row r="31" spans="1:13" s="806" customFormat="1" ht="14.25" customHeight="1">
      <c r="A31" s="821"/>
      <c r="B31" s="844"/>
      <c r="C31" s="1395" t="s">
        <v>635</v>
      </c>
      <c r="D31" s="1395"/>
      <c r="E31" s="1396"/>
      <c r="F31" s="823">
        <v>-751.25400000000002</v>
      </c>
      <c r="G31" s="824">
        <v>-450.90525000000002</v>
      </c>
      <c r="H31" s="825">
        <v>-35.935000000000002</v>
      </c>
      <c r="I31" s="826">
        <v>-1238.0942500000001</v>
      </c>
      <c r="J31" s="827">
        <v>-553.46900000000005</v>
      </c>
      <c r="K31" s="824">
        <v>-439.49799999999999</v>
      </c>
      <c r="L31" s="825">
        <v>-60.026000000000003</v>
      </c>
      <c r="M31" s="826">
        <v>-1052.9929999999999</v>
      </c>
    </row>
    <row r="32" spans="1:13" s="806" customFormat="1">
      <c r="A32" s="804"/>
      <c r="B32" s="822"/>
      <c r="C32" s="828"/>
      <c r="D32" s="1383" t="s">
        <v>636</v>
      </c>
      <c r="E32" s="1384"/>
      <c r="F32" s="829">
        <v>-697.46</v>
      </c>
      <c r="G32" s="830">
        <v>-420.15439000000003</v>
      </c>
      <c r="H32" s="831">
        <v>-27.658999999999999</v>
      </c>
      <c r="I32" s="832">
        <v>-1145.2733900000001</v>
      </c>
      <c r="J32" s="833">
        <v>-509.92700000000002</v>
      </c>
      <c r="K32" s="830">
        <v>-412.12799999999999</v>
      </c>
      <c r="L32" s="831">
        <v>-55.881</v>
      </c>
      <c r="M32" s="832">
        <v>-977.93600000000004</v>
      </c>
    </row>
    <row r="33" spans="1:13" s="806" customFormat="1">
      <c r="A33" s="804"/>
      <c r="B33" s="822"/>
      <c r="C33" s="828"/>
      <c r="D33" s="1383" t="s">
        <v>637</v>
      </c>
      <c r="E33" s="1384"/>
      <c r="F33" s="829">
        <v>-53.793999999999997</v>
      </c>
      <c r="G33" s="830">
        <v>-30.750859999999999</v>
      </c>
      <c r="H33" s="831">
        <v>-8.2759999999999998</v>
      </c>
      <c r="I33" s="832">
        <v>-92.820859999999996</v>
      </c>
      <c r="J33" s="833">
        <v>-43.542000000000002</v>
      </c>
      <c r="K33" s="830">
        <v>-27.37</v>
      </c>
      <c r="L33" s="831">
        <v>-4.1449999999999996</v>
      </c>
      <c r="M33" s="832">
        <v>-75.057000000000002</v>
      </c>
    </row>
    <row r="34" spans="1:13" s="806" customFormat="1">
      <c r="A34" s="821"/>
      <c r="B34" s="822"/>
      <c r="C34" s="1383" t="s">
        <v>638</v>
      </c>
      <c r="D34" s="1383"/>
      <c r="E34" s="1384"/>
      <c r="F34" s="829">
        <v>-25.349</v>
      </c>
      <c r="G34" s="830">
        <v>-19.064</v>
      </c>
      <c r="H34" s="831">
        <v>-1.8720000000000001</v>
      </c>
      <c r="I34" s="832">
        <v>-46.284999999999997</v>
      </c>
      <c r="J34" s="833">
        <v>-19.106000000000002</v>
      </c>
      <c r="K34" s="830">
        <v>-19.212</v>
      </c>
      <c r="L34" s="831">
        <v>-2.2050000000000001</v>
      </c>
      <c r="M34" s="832">
        <v>-40.523000000000003</v>
      </c>
    </row>
    <row r="35" spans="1:13" s="806" customFormat="1">
      <c r="A35" s="804"/>
      <c r="B35" s="822"/>
      <c r="C35" s="828"/>
      <c r="D35" s="1384" t="s">
        <v>639</v>
      </c>
      <c r="E35" s="1420"/>
      <c r="F35" s="829">
        <v>-25.143999999999998</v>
      </c>
      <c r="G35" s="830">
        <v>-19.064</v>
      </c>
      <c r="H35" s="831">
        <v>-1.847</v>
      </c>
      <c r="I35" s="832">
        <v>-46.055</v>
      </c>
      <c r="J35" s="833">
        <v>-19.053000000000001</v>
      </c>
      <c r="K35" s="830">
        <v>-19.212</v>
      </c>
      <c r="L35" s="831">
        <v>-2.165</v>
      </c>
      <c r="M35" s="832">
        <v>-41</v>
      </c>
    </row>
    <row r="36" spans="1:13" s="806" customFormat="1" ht="12.75" hidden="1" customHeight="1">
      <c r="A36" s="804"/>
      <c r="B36" s="822"/>
      <c r="C36" s="828"/>
      <c r="D36" s="1384" t="s">
        <v>640</v>
      </c>
      <c r="E36" s="1420"/>
      <c r="F36" s="829">
        <v>-0.16900000000000001</v>
      </c>
      <c r="G36" s="830">
        <v>0</v>
      </c>
      <c r="H36" s="831">
        <v>-2.5000000000000001E-2</v>
      </c>
      <c r="I36" s="832">
        <v>-0.19400000000000001</v>
      </c>
      <c r="J36" s="833"/>
      <c r="K36" s="830"/>
      <c r="L36" s="831"/>
      <c r="M36" s="832"/>
    </row>
    <row r="37" spans="1:13" s="806" customFormat="1" ht="15" hidden="1" customHeight="1">
      <c r="A37" s="804"/>
      <c r="B37" s="822"/>
      <c r="C37" s="828"/>
      <c r="D37" s="1423" t="s">
        <v>641</v>
      </c>
      <c r="E37" s="1424"/>
      <c r="F37" s="829">
        <v>-3.5999999999999997E-2</v>
      </c>
      <c r="G37" s="830">
        <v>0</v>
      </c>
      <c r="H37" s="831">
        <v>0</v>
      </c>
      <c r="I37" s="832">
        <v>-3.5999999999999997E-2</v>
      </c>
      <c r="J37" s="833"/>
      <c r="K37" s="830"/>
      <c r="L37" s="831"/>
      <c r="M37" s="832"/>
    </row>
    <row r="38" spans="1:13" s="806" customFormat="1" ht="28.5" customHeight="1">
      <c r="A38" s="834"/>
      <c r="B38" s="835"/>
      <c r="C38" s="1381" t="s">
        <v>642</v>
      </c>
      <c r="D38" s="1381"/>
      <c r="E38" s="1382"/>
      <c r="F38" s="829">
        <v>-47.505000000000003</v>
      </c>
      <c r="G38" s="830">
        <v>-14.071819999999999</v>
      </c>
      <c r="H38" s="831">
        <v>-4.49</v>
      </c>
      <c r="I38" s="832">
        <v>-66.066820000000007</v>
      </c>
      <c r="J38" s="833">
        <v>-35.045000000000002</v>
      </c>
      <c r="K38" s="830">
        <v>-12.782</v>
      </c>
      <c r="L38" s="831">
        <v>-7.1180000000000003</v>
      </c>
      <c r="M38" s="832">
        <v>-54.945</v>
      </c>
    </row>
    <row r="39" spans="1:13" s="806" customFormat="1" ht="14.25" customHeight="1">
      <c r="A39" s="821"/>
      <c r="B39" s="822"/>
      <c r="C39" s="1383" t="s">
        <v>643</v>
      </c>
      <c r="D39" s="1383"/>
      <c r="E39" s="1384"/>
      <c r="F39" s="829">
        <v>-521.97699999999998</v>
      </c>
      <c r="G39" s="830">
        <v>-505.47107</v>
      </c>
      <c r="H39" s="831">
        <v>-28.936</v>
      </c>
      <c r="I39" s="832">
        <v>-1056.3840700000001</v>
      </c>
      <c r="J39" s="833">
        <v>-511.23599999999999</v>
      </c>
      <c r="K39" s="830">
        <v>-328.78399999999999</v>
      </c>
      <c r="L39" s="831">
        <v>-80.972999999999999</v>
      </c>
      <c r="M39" s="832">
        <v>-920.99300000000005</v>
      </c>
    </row>
    <row r="40" spans="1:13" s="806" customFormat="1">
      <c r="A40" s="804"/>
      <c r="B40" s="822"/>
      <c r="C40" s="828"/>
      <c r="D40" s="1384" t="s">
        <v>644</v>
      </c>
      <c r="E40" s="1420"/>
      <c r="F40" s="829">
        <v>-1.0649999999999999</v>
      </c>
      <c r="G40" s="830">
        <v>-1.24</v>
      </c>
      <c r="H40" s="831">
        <v>-7.6999999999999999E-2</v>
      </c>
      <c r="I40" s="832">
        <v>-2.3820000000000001</v>
      </c>
      <c r="J40" s="833">
        <v>-3.6040000000000001</v>
      </c>
      <c r="K40" s="830">
        <v>-0.95599999999999996</v>
      </c>
      <c r="L40" s="831">
        <v>-7.6999999999999999E-2</v>
      </c>
      <c r="M40" s="832">
        <v>-4.6369999999999996</v>
      </c>
    </row>
    <row r="41" spans="1:13" s="806" customFormat="1">
      <c r="A41" s="804"/>
      <c r="B41" s="822"/>
      <c r="C41" s="828"/>
      <c r="D41" s="1384" t="s">
        <v>645</v>
      </c>
      <c r="E41" s="1420"/>
      <c r="F41" s="829">
        <v>-278.88499999999999</v>
      </c>
      <c r="G41" s="830">
        <v>-130.07671999999999</v>
      </c>
      <c r="H41" s="831">
        <v>-1.631</v>
      </c>
      <c r="I41" s="832">
        <v>-410.59271999999999</v>
      </c>
      <c r="J41" s="833">
        <v>-310.495</v>
      </c>
      <c r="K41" s="830">
        <v>-65.33</v>
      </c>
      <c r="L41" s="831">
        <v>-2.5179999999999998</v>
      </c>
      <c r="M41" s="832">
        <v>-378.34300000000002</v>
      </c>
    </row>
    <row r="42" spans="1:13" s="806" customFormat="1">
      <c r="A42" s="804"/>
      <c r="B42" s="822"/>
      <c r="C42" s="828"/>
      <c r="D42" s="1384" t="s">
        <v>646</v>
      </c>
      <c r="E42" s="1420"/>
      <c r="F42" s="829">
        <v>-4.4640000000000004</v>
      </c>
      <c r="G42" s="830">
        <v>-2.4289999999999998</v>
      </c>
      <c r="H42" s="831">
        <v>-2E-3</v>
      </c>
      <c r="I42" s="832">
        <v>-6.8949999999999996</v>
      </c>
      <c r="J42" s="833">
        <v>-2.8140000000000001</v>
      </c>
      <c r="K42" s="830">
        <v>-1.4419999999999999</v>
      </c>
      <c r="L42" s="831">
        <v>-3.0000000000000001E-3</v>
      </c>
      <c r="M42" s="832">
        <v>-4.2590000000000003</v>
      </c>
    </row>
    <row r="43" spans="1:13" s="806" customFormat="1">
      <c r="A43" s="804"/>
      <c r="B43" s="822"/>
      <c r="C43" s="828"/>
      <c r="D43" s="1384" t="s">
        <v>647</v>
      </c>
      <c r="E43" s="1420"/>
      <c r="F43" s="829">
        <v>-121.68</v>
      </c>
      <c r="G43" s="830">
        <v>-108.00266000000001</v>
      </c>
      <c r="H43" s="831">
        <v>-7.8040000000000003</v>
      </c>
      <c r="I43" s="832">
        <v>-237.48666</v>
      </c>
      <c r="J43" s="833">
        <v>-100.46299999999999</v>
      </c>
      <c r="K43" s="830">
        <v>-78.739999999999995</v>
      </c>
      <c r="L43" s="831">
        <v>-27.742000000000001</v>
      </c>
      <c r="M43" s="832">
        <v>-206.94499999999999</v>
      </c>
    </row>
    <row r="44" spans="1:13" s="806" customFormat="1">
      <c r="A44" s="804"/>
      <c r="B44" s="822"/>
      <c r="C44" s="828"/>
      <c r="D44" s="1384" t="s">
        <v>648</v>
      </c>
      <c r="E44" s="1420"/>
      <c r="F44" s="829">
        <v>-74.341999999999999</v>
      </c>
      <c r="G44" s="830">
        <v>-213.08876999999998</v>
      </c>
      <c r="H44" s="831">
        <v>-12.791</v>
      </c>
      <c r="I44" s="832">
        <v>-300.22176999999999</v>
      </c>
      <c r="J44" s="833">
        <v>-56.121000000000002</v>
      </c>
      <c r="K44" s="830">
        <v>-149.535</v>
      </c>
      <c r="L44" s="831">
        <v>-41.470999999999997</v>
      </c>
      <c r="M44" s="832">
        <v>-247.12700000000001</v>
      </c>
    </row>
    <row r="45" spans="1:13" s="806" customFormat="1" ht="12.75" customHeight="1">
      <c r="A45" s="804"/>
      <c r="B45" s="822"/>
      <c r="C45" s="828"/>
      <c r="D45" s="1384" t="s">
        <v>649</v>
      </c>
      <c r="E45" s="1420"/>
      <c r="F45" s="829">
        <v>-41.540999999999997</v>
      </c>
      <c r="G45" s="830">
        <v>-50.633919999999996</v>
      </c>
      <c r="H45" s="831">
        <v>-6.6310000000000002</v>
      </c>
      <c r="I45" s="832">
        <v>-98.80592</v>
      </c>
      <c r="J45" s="833">
        <v>-37.738999999999997</v>
      </c>
      <c r="K45" s="830">
        <v>-32.780999999999999</v>
      </c>
      <c r="L45" s="831">
        <v>-9.1620000000000008</v>
      </c>
      <c r="M45" s="832">
        <v>-79.682000000000002</v>
      </c>
    </row>
    <row r="46" spans="1:13" s="806" customFormat="1">
      <c r="A46" s="821"/>
      <c r="B46" s="822"/>
      <c r="C46" s="1383" t="s">
        <v>650</v>
      </c>
      <c r="D46" s="1383"/>
      <c r="E46" s="1384"/>
      <c r="F46" s="829">
        <v>-4573.7129999999997</v>
      </c>
      <c r="G46" s="830">
        <v>-1252.38113</v>
      </c>
      <c r="H46" s="831">
        <v>-112.574</v>
      </c>
      <c r="I46" s="832">
        <v>-5938.66813</v>
      </c>
      <c r="J46" s="833">
        <v>-4446.13</v>
      </c>
      <c r="K46" s="830">
        <v>-1146.47</v>
      </c>
      <c r="L46" s="831">
        <v>-278.25700000000001</v>
      </c>
      <c r="M46" s="832">
        <v>-5870.857</v>
      </c>
    </row>
    <row r="47" spans="1:13" s="806" customFormat="1">
      <c r="A47" s="804"/>
      <c r="B47" s="822"/>
      <c r="C47" s="828"/>
      <c r="D47" s="1423" t="s">
        <v>651</v>
      </c>
      <c r="E47" s="1424"/>
      <c r="F47" s="829">
        <v>-4.1890000000000001</v>
      </c>
      <c r="G47" s="830">
        <v>-0.38034000000000001</v>
      </c>
      <c r="H47" s="831">
        <v>-1.7000000000000001E-2</v>
      </c>
      <c r="I47" s="832">
        <v>-4.5863399999999999</v>
      </c>
      <c r="J47" s="833">
        <v>-4.0490000000000004</v>
      </c>
      <c r="K47" s="830">
        <v>-0.4</v>
      </c>
      <c r="L47" s="831">
        <v>-0.111</v>
      </c>
      <c r="M47" s="832">
        <v>-4.5599999999999996</v>
      </c>
    </row>
    <row r="48" spans="1:13" s="806" customFormat="1">
      <c r="A48" s="804"/>
      <c r="B48" s="822"/>
      <c r="C48" s="828"/>
      <c r="D48" s="1384" t="s">
        <v>652</v>
      </c>
      <c r="E48" s="1420"/>
      <c r="F48" s="829">
        <v>-4569.5240000000003</v>
      </c>
      <c r="G48" s="830">
        <v>-1252.0007900000001</v>
      </c>
      <c r="H48" s="831">
        <v>-112.557</v>
      </c>
      <c r="I48" s="832">
        <v>-5934.0817900000002</v>
      </c>
      <c r="J48" s="833">
        <v>-4442.0810000000001</v>
      </c>
      <c r="K48" s="830">
        <v>-1146.07</v>
      </c>
      <c r="L48" s="831">
        <v>-278.14600000000002</v>
      </c>
      <c r="M48" s="832">
        <v>-5866.2969999999996</v>
      </c>
    </row>
    <row r="49" spans="1:33" s="806" customFormat="1">
      <c r="A49" s="821"/>
      <c r="B49" s="822"/>
      <c r="C49" s="1383" t="s">
        <v>653</v>
      </c>
      <c r="D49" s="1383"/>
      <c r="E49" s="1384"/>
      <c r="F49" s="829">
        <v>-395.25900000000001</v>
      </c>
      <c r="G49" s="830">
        <v>-389.12867999999997</v>
      </c>
      <c r="H49" s="831">
        <v>-8.5</v>
      </c>
      <c r="I49" s="832">
        <v>-792.88767999999993</v>
      </c>
      <c r="J49" s="833">
        <v>-492.82100000000003</v>
      </c>
      <c r="K49" s="830">
        <v>-626.65499999999997</v>
      </c>
      <c r="L49" s="831">
        <v>-60.603999999999999</v>
      </c>
      <c r="M49" s="832">
        <v>-1180.08</v>
      </c>
    </row>
    <row r="50" spans="1:33" ht="15" customHeight="1">
      <c r="B50" s="822"/>
      <c r="C50" s="828"/>
      <c r="D50" s="1418" t="s">
        <v>654</v>
      </c>
      <c r="E50" s="1419"/>
      <c r="F50" s="829">
        <v>-44.813000000000002</v>
      </c>
      <c r="G50" s="830">
        <v>-70.783740000000009</v>
      </c>
      <c r="H50" s="831">
        <v>-5.9130000000000003</v>
      </c>
      <c r="I50" s="832">
        <v>-121.50974000000001</v>
      </c>
      <c r="J50" s="833">
        <v>-37.29</v>
      </c>
      <c r="K50" s="830">
        <v>-72.465999999999994</v>
      </c>
      <c r="L50" s="831">
        <v>-9.6709999999999994</v>
      </c>
      <c r="M50" s="832">
        <v>-119.42700000000001</v>
      </c>
    </row>
    <row r="51" spans="1:33" ht="15" customHeight="1">
      <c r="B51" s="822"/>
      <c r="C51" s="828"/>
      <c r="D51" s="1384" t="s">
        <v>655</v>
      </c>
      <c r="E51" s="1420"/>
      <c r="F51" s="829">
        <v>-0.86399999999999999</v>
      </c>
      <c r="G51" s="830">
        <v>-2.3067699999999998</v>
      </c>
      <c r="H51" s="831">
        <v>0</v>
      </c>
      <c r="I51" s="832">
        <v>-3.1707700000000001</v>
      </c>
      <c r="J51" s="833">
        <v>-0.49299999999999999</v>
      </c>
      <c r="K51" s="830">
        <v>-0.12</v>
      </c>
      <c r="L51" s="831">
        <v>-4.0000000000000001E-3</v>
      </c>
      <c r="M51" s="832">
        <v>-0.61699999999999999</v>
      </c>
    </row>
    <row r="52" spans="1:33" ht="25.5" customHeight="1">
      <c r="B52" s="822"/>
      <c r="C52" s="828"/>
      <c r="D52" s="1421" t="s">
        <v>656</v>
      </c>
      <c r="E52" s="1422"/>
      <c r="F52" s="829">
        <v>-0.22800000000000001</v>
      </c>
      <c r="G52" s="830">
        <v>-6.4000000000000001E-2</v>
      </c>
      <c r="H52" s="831">
        <v>0</v>
      </c>
      <c r="I52" s="832">
        <v>-0.29199999999999998</v>
      </c>
      <c r="J52" s="833">
        <v>-0.115</v>
      </c>
      <c r="K52" s="830">
        <v>-6.2E-2</v>
      </c>
      <c r="L52" s="831">
        <v>0</v>
      </c>
      <c r="M52" s="832">
        <v>-0.17699999999999999</v>
      </c>
    </row>
    <row r="53" spans="1:33" ht="14.25" customHeight="1">
      <c r="B53" s="822"/>
      <c r="C53" s="828"/>
      <c r="D53" s="1384" t="s">
        <v>657</v>
      </c>
      <c r="E53" s="1420"/>
      <c r="F53" s="829">
        <v>-302.99900000000002</v>
      </c>
      <c r="G53" s="830">
        <v>-301.53896999999995</v>
      </c>
      <c r="H53" s="831">
        <v>-1.873</v>
      </c>
      <c r="I53" s="832">
        <v>-606.41097000000002</v>
      </c>
      <c r="J53" s="833">
        <v>-399.24200000000002</v>
      </c>
      <c r="K53" s="830">
        <v>-543.78499999999997</v>
      </c>
      <c r="L53" s="831">
        <v>-43.695</v>
      </c>
      <c r="M53" s="832">
        <v>-986.72199999999998</v>
      </c>
    </row>
    <row r="54" spans="1:33" ht="16.5" customHeight="1" thickBot="1">
      <c r="B54" s="845"/>
      <c r="C54" s="846"/>
      <c r="D54" s="1418" t="s">
        <v>658</v>
      </c>
      <c r="E54" s="1419"/>
      <c r="F54" s="838">
        <v>-46.354999999999997</v>
      </c>
      <c r="G54" s="839">
        <v>-14.4352</v>
      </c>
      <c r="H54" s="840">
        <v>-0.71399999999999997</v>
      </c>
      <c r="I54" s="841">
        <v>-61.504199999999997</v>
      </c>
      <c r="J54" s="842">
        <v>-55.680999999999997</v>
      </c>
      <c r="K54" s="839">
        <v>-10.222</v>
      </c>
      <c r="L54" s="840">
        <v>-7.234</v>
      </c>
      <c r="M54" s="841">
        <v>-73.137</v>
      </c>
    </row>
    <row r="55" spans="1:33" s="848" customFormat="1" ht="15" customHeight="1" thickBot="1">
      <c r="A55" s="811"/>
      <c r="B55" s="1409" t="s">
        <v>659</v>
      </c>
      <c r="C55" s="1410"/>
      <c r="D55" s="1410"/>
      <c r="E55" s="1411"/>
      <c r="F55" s="816">
        <v>6790.8540000000003</v>
      </c>
      <c r="G55" s="817">
        <v>3190.8394399999997</v>
      </c>
      <c r="H55" s="818">
        <v>415.226</v>
      </c>
      <c r="I55" s="819">
        <v>10396.91944</v>
      </c>
      <c r="J55" s="820">
        <v>6630.1469999999999</v>
      </c>
      <c r="K55" s="817">
        <v>3197.3159999999998</v>
      </c>
      <c r="L55" s="818">
        <v>573.68200000000002</v>
      </c>
      <c r="M55" s="819">
        <v>10401.145</v>
      </c>
      <c r="N55" s="847"/>
      <c r="O55" s="847"/>
      <c r="P55" s="847"/>
      <c r="Q55" s="847"/>
      <c r="R55" s="847"/>
      <c r="S55" s="847"/>
      <c r="T55" s="847"/>
      <c r="U55" s="847"/>
      <c r="V55" s="847"/>
      <c r="W55" s="847"/>
      <c r="X55" s="847"/>
      <c r="Y55" s="847"/>
      <c r="Z55" s="847"/>
      <c r="AA55" s="847"/>
      <c r="AB55" s="847"/>
      <c r="AC55" s="847"/>
      <c r="AD55" s="847"/>
      <c r="AE55" s="847"/>
      <c r="AF55" s="847"/>
      <c r="AG55" s="847"/>
    </row>
    <row r="56" spans="1:33" s="848" customFormat="1" ht="16.5" customHeight="1" thickBot="1">
      <c r="A56" s="811"/>
      <c r="B56" s="1387" t="s">
        <v>660</v>
      </c>
      <c r="C56" s="1388"/>
      <c r="D56" s="1388"/>
      <c r="E56" s="1414"/>
      <c r="F56" s="816">
        <v>2403.7939999999999</v>
      </c>
      <c r="G56" s="817">
        <v>861.76591999999994</v>
      </c>
      <c r="H56" s="818">
        <v>117.268</v>
      </c>
      <c r="I56" s="819">
        <v>3382.8279199999997</v>
      </c>
      <c r="J56" s="820">
        <v>2532.1889999999999</v>
      </c>
      <c r="K56" s="820">
        <v>795.08500000000004</v>
      </c>
      <c r="L56" s="820">
        <v>155.15199999999999</v>
      </c>
      <c r="M56" s="843">
        <v>3482.4259999999999</v>
      </c>
      <c r="N56" s="847"/>
      <c r="O56" s="847"/>
      <c r="P56" s="847"/>
      <c r="Q56" s="847"/>
      <c r="R56" s="847"/>
      <c r="S56" s="847"/>
      <c r="T56" s="847"/>
      <c r="U56" s="847"/>
      <c r="V56" s="847"/>
      <c r="W56" s="847"/>
      <c r="X56" s="847"/>
      <c r="Y56" s="847"/>
      <c r="Z56" s="847"/>
      <c r="AA56" s="847"/>
      <c r="AB56" s="847"/>
      <c r="AC56" s="847"/>
      <c r="AD56" s="847"/>
      <c r="AE56" s="847"/>
      <c r="AF56" s="847"/>
      <c r="AG56" s="847"/>
    </row>
    <row r="57" spans="1:33">
      <c r="A57" s="821"/>
      <c r="B57" s="849"/>
      <c r="C57" s="1415" t="s">
        <v>661</v>
      </c>
      <c r="D57" s="1415"/>
      <c r="E57" s="1416"/>
      <c r="F57" s="823">
        <v>2838.0129999999999</v>
      </c>
      <c r="G57" s="824">
        <v>1246.55467</v>
      </c>
      <c r="H57" s="825">
        <v>200.91499999999999</v>
      </c>
      <c r="I57" s="826">
        <v>4285.4826700000003</v>
      </c>
      <c r="J57" s="827">
        <v>3013.6610000000001</v>
      </c>
      <c r="K57" s="824">
        <v>1250.712</v>
      </c>
      <c r="L57" s="825">
        <v>279.96899999999999</v>
      </c>
      <c r="M57" s="826">
        <v>4544.3419999999996</v>
      </c>
    </row>
    <row r="58" spans="1:33" ht="15.75" customHeight="1" thickBot="1">
      <c r="A58" s="821"/>
      <c r="B58" s="845"/>
      <c r="C58" s="1417" t="s">
        <v>662</v>
      </c>
      <c r="D58" s="1417"/>
      <c r="E58" s="1407"/>
      <c r="F58" s="838">
        <v>-434.21899999999999</v>
      </c>
      <c r="G58" s="839">
        <v>-384.78874999999999</v>
      </c>
      <c r="H58" s="840">
        <v>-83.647000000000006</v>
      </c>
      <c r="I58" s="841">
        <v>-902.65475000000004</v>
      </c>
      <c r="J58" s="842">
        <v>-481.47199999999998</v>
      </c>
      <c r="K58" s="839">
        <v>-455.62700000000001</v>
      </c>
      <c r="L58" s="840">
        <v>-124.81699999999999</v>
      </c>
      <c r="M58" s="841">
        <v>-1061.9159999999999</v>
      </c>
    </row>
    <row r="59" spans="1:33" s="848" customFormat="1" ht="15" customHeight="1" thickBot="1">
      <c r="A59" s="811"/>
      <c r="B59" s="1409" t="s">
        <v>663</v>
      </c>
      <c r="C59" s="1410"/>
      <c r="D59" s="1410"/>
      <c r="E59" s="1411"/>
      <c r="F59" s="850">
        <v>63.758000000000003</v>
      </c>
      <c r="G59" s="851">
        <v>24.856000000000002</v>
      </c>
      <c r="H59" s="852">
        <v>0</v>
      </c>
      <c r="I59" s="853">
        <v>88.614000000000004</v>
      </c>
      <c r="J59" s="854">
        <v>72.135000000000005</v>
      </c>
      <c r="K59" s="851">
        <v>9.4120000000000008</v>
      </c>
      <c r="L59" s="852">
        <v>0</v>
      </c>
      <c r="M59" s="853">
        <v>81.546999999999997</v>
      </c>
      <c r="N59" s="847"/>
      <c r="O59" s="847"/>
      <c r="P59" s="847"/>
      <c r="Q59" s="847"/>
      <c r="R59" s="847"/>
      <c r="S59" s="847"/>
      <c r="T59" s="847"/>
      <c r="U59" s="847"/>
      <c r="V59" s="847"/>
      <c r="W59" s="847"/>
      <c r="X59" s="847"/>
      <c r="Y59" s="847"/>
      <c r="Z59" s="847"/>
      <c r="AA59" s="847"/>
      <c r="AB59" s="847"/>
      <c r="AC59" s="847"/>
      <c r="AD59" s="847"/>
      <c r="AE59" s="847"/>
      <c r="AF59" s="847"/>
      <c r="AG59" s="847"/>
    </row>
    <row r="60" spans="1:33" ht="15" customHeight="1">
      <c r="A60" s="821"/>
      <c r="B60" s="844"/>
      <c r="C60" s="1402" t="s">
        <v>664</v>
      </c>
      <c r="D60" s="1402"/>
      <c r="E60" s="1403"/>
      <c r="F60" s="823">
        <v>-18.516999999999999</v>
      </c>
      <c r="G60" s="824">
        <v>8.9550000000000001</v>
      </c>
      <c r="H60" s="825">
        <v>0</v>
      </c>
      <c r="I60" s="826">
        <v>-9.5619999999999994</v>
      </c>
      <c r="J60" s="827">
        <v>25.585999999999999</v>
      </c>
      <c r="K60" s="824">
        <v>-5.3840000000000003</v>
      </c>
      <c r="L60" s="825">
        <v>0</v>
      </c>
      <c r="M60" s="826">
        <v>21</v>
      </c>
    </row>
    <row r="61" spans="1:33" ht="14.25" customHeight="1">
      <c r="B61" s="822"/>
      <c r="C61" s="836"/>
      <c r="D61" s="1383" t="s">
        <v>665</v>
      </c>
      <c r="E61" s="1384"/>
      <c r="F61" s="829">
        <v>9.2230000000000008</v>
      </c>
      <c r="G61" s="830">
        <v>0.47199999999999998</v>
      </c>
      <c r="H61" s="831">
        <v>0</v>
      </c>
      <c r="I61" s="832">
        <v>9.6950000000000003</v>
      </c>
      <c r="J61" s="833">
        <v>0.748</v>
      </c>
      <c r="K61" s="830">
        <v>-5.8999999999999997E-2</v>
      </c>
      <c r="L61" s="831">
        <v>0</v>
      </c>
      <c r="M61" s="832">
        <v>0.68899999999999995</v>
      </c>
    </row>
    <row r="62" spans="1:33" ht="15.75" customHeight="1">
      <c r="B62" s="822"/>
      <c r="C62" s="836"/>
      <c r="D62" s="1383" t="s">
        <v>666</v>
      </c>
      <c r="E62" s="1384"/>
      <c r="F62" s="829">
        <v>-27.74</v>
      </c>
      <c r="G62" s="830">
        <v>8.4830000000000005</v>
      </c>
      <c r="H62" s="831">
        <v>0</v>
      </c>
      <c r="I62" s="832">
        <v>-19.257000000000001</v>
      </c>
      <c r="J62" s="833">
        <v>24.838000000000001</v>
      </c>
      <c r="K62" s="830">
        <v>-5.3250000000000002</v>
      </c>
      <c r="L62" s="831">
        <v>0</v>
      </c>
      <c r="M62" s="832">
        <v>19.513000000000002</v>
      </c>
    </row>
    <row r="63" spans="1:33" ht="15" customHeight="1">
      <c r="A63" s="821"/>
      <c r="B63" s="822"/>
      <c r="C63" s="1381" t="s">
        <v>667</v>
      </c>
      <c r="D63" s="1381"/>
      <c r="E63" s="1382"/>
      <c r="F63" s="829">
        <v>47.076999999999998</v>
      </c>
      <c r="G63" s="830">
        <v>-0.90400000000000003</v>
      </c>
      <c r="H63" s="855">
        <v>0</v>
      </c>
      <c r="I63" s="832">
        <v>46.173000000000002</v>
      </c>
      <c r="J63" s="833">
        <v>22.651</v>
      </c>
      <c r="K63" s="830">
        <v>3.0089999999999999</v>
      </c>
      <c r="L63" s="833">
        <v>0</v>
      </c>
      <c r="M63" s="832">
        <v>25.66</v>
      </c>
    </row>
    <row r="64" spans="1:33" ht="27.75" customHeight="1">
      <c r="B64" s="822"/>
      <c r="C64" s="828"/>
      <c r="D64" s="1382" t="s">
        <v>668</v>
      </c>
      <c r="E64" s="1404"/>
      <c r="F64" s="829">
        <v>44.481000000000002</v>
      </c>
      <c r="G64" s="830">
        <v>0</v>
      </c>
      <c r="H64" s="831">
        <v>0</v>
      </c>
      <c r="I64" s="832">
        <v>44.481000000000002</v>
      </c>
      <c r="J64" s="833">
        <v>22.651</v>
      </c>
      <c r="K64" s="830">
        <v>0</v>
      </c>
      <c r="L64" s="831">
        <v>0</v>
      </c>
      <c r="M64" s="832">
        <v>22.651</v>
      </c>
    </row>
    <row r="65" spans="1:33" ht="27" customHeight="1">
      <c r="B65" s="822"/>
      <c r="C65" s="828"/>
      <c r="D65" s="1382" t="s">
        <v>669</v>
      </c>
      <c r="E65" s="1404"/>
      <c r="F65" s="829">
        <v>2.5960000000000001</v>
      </c>
      <c r="G65" s="830">
        <v>-0.90400000000000003</v>
      </c>
      <c r="H65" s="831">
        <v>0</v>
      </c>
      <c r="I65" s="832">
        <v>1.6919999999999999</v>
      </c>
      <c r="J65" s="833">
        <v>0</v>
      </c>
      <c r="K65" s="830">
        <v>3.0089999999999999</v>
      </c>
      <c r="L65" s="831">
        <v>0</v>
      </c>
      <c r="M65" s="832">
        <v>3.0089999999999999</v>
      </c>
    </row>
    <row r="66" spans="1:33" ht="15" customHeight="1">
      <c r="A66" s="821"/>
      <c r="B66" s="822"/>
      <c r="C66" s="1381" t="s">
        <v>670</v>
      </c>
      <c r="D66" s="1381"/>
      <c r="E66" s="1382"/>
      <c r="F66" s="829">
        <v>1.1000000000000001</v>
      </c>
      <c r="G66" s="830">
        <v>0.69299999999999995</v>
      </c>
      <c r="H66" s="831">
        <v>0</v>
      </c>
      <c r="I66" s="832">
        <v>1.7929999999999999</v>
      </c>
      <c r="J66" s="833">
        <v>2.0169999999999999</v>
      </c>
      <c r="K66" s="830">
        <v>0.30199999999999999</v>
      </c>
      <c r="L66" s="830">
        <v>0</v>
      </c>
      <c r="M66" s="832">
        <v>2.319</v>
      </c>
    </row>
    <row r="67" spans="1:33" ht="30" customHeight="1" thickBot="1">
      <c r="A67" s="821"/>
      <c r="B67" s="845"/>
      <c r="C67" s="1412" t="s">
        <v>671</v>
      </c>
      <c r="D67" s="1412"/>
      <c r="E67" s="1413"/>
      <c r="F67" s="838">
        <v>34.097999999999999</v>
      </c>
      <c r="G67" s="839">
        <v>16.111999999999998</v>
      </c>
      <c r="H67" s="840">
        <v>0</v>
      </c>
      <c r="I67" s="841">
        <v>50.21</v>
      </c>
      <c r="J67" s="842">
        <v>21.881</v>
      </c>
      <c r="K67" s="839">
        <v>11.484999999999999</v>
      </c>
      <c r="L67" s="840">
        <v>0</v>
      </c>
      <c r="M67" s="841">
        <v>33.366</v>
      </c>
    </row>
    <row r="68" spans="1:33" s="848" customFormat="1" ht="29.25" customHeight="1" thickBot="1">
      <c r="A68" s="811"/>
      <c r="B68" s="1399" t="s">
        <v>672</v>
      </c>
      <c r="C68" s="1400"/>
      <c r="D68" s="1400"/>
      <c r="E68" s="1401"/>
      <c r="F68" s="816">
        <v>-7.0000000000000001E-3</v>
      </c>
      <c r="G68" s="817">
        <v>0</v>
      </c>
      <c r="H68" s="818">
        <v>0</v>
      </c>
      <c r="I68" s="819">
        <v>-7.0000000000000001E-3</v>
      </c>
      <c r="J68" s="816">
        <v>0</v>
      </c>
      <c r="K68" s="817">
        <v>0</v>
      </c>
      <c r="L68" s="818">
        <v>0</v>
      </c>
      <c r="M68" s="819">
        <v>0</v>
      </c>
      <c r="N68" s="847"/>
      <c r="O68" s="847"/>
      <c r="P68" s="847"/>
      <c r="Q68" s="847"/>
      <c r="R68" s="847"/>
      <c r="S68" s="847"/>
      <c r="T68" s="847"/>
      <c r="U68" s="847"/>
      <c r="V68" s="847"/>
      <c r="W68" s="847"/>
      <c r="X68" s="847"/>
      <c r="Y68" s="847"/>
      <c r="Z68" s="847"/>
      <c r="AA68" s="847"/>
      <c r="AB68" s="847"/>
      <c r="AC68" s="847"/>
      <c r="AD68" s="847"/>
      <c r="AE68" s="847"/>
      <c r="AF68" s="847"/>
      <c r="AG68" s="847"/>
    </row>
    <row r="69" spans="1:33" s="848" customFormat="1" ht="15.75" customHeight="1" thickBot="1">
      <c r="A69" s="811"/>
      <c r="B69" s="1399" t="s">
        <v>673</v>
      </c>
      <c r="C69" s="1400"/>
      <c r="D69" s="1400"/>
      <c r="E69" s="1401"/>
      <c r="F69" s="816">
        <v>461.19299999999998</v>
      </c>
      <c r="G69" s="817">
        <v>218.10807</v>
      </c>
      <c r="H69" s="818">
        <v>29.413</v>
      </c>
      <c r="I69" s="819">
        <v>708.71407000000011</v>
      </c>
      <c r="J69" s="820">
        <v>398.98</v>
      </c>
      <c r="K69" s="817">
        <v>191.60499999999999</v>
      </c>
      <c r="L69" s="818">
        <v>62.470999999999997</v>
      </c>
      <c r="M69" s="819">
        <v>653.05600000000004</v>
      </c>
      <c r="N69" s="847"/>
      <c r="O69" s="847"/>
      <c r="P69" s="847"/>
      <c r="Q69" s="847"/>
      <c r="R69" s="847"/>
      <c r="S69" s="847"/>
      <c r="T69" s="847"/>
      <c r="U69" s="847"/>
      <c r="V69" s="847"/>
      <c r="W69" s="847"/>
      <c r="X69" s="847"/>
      <c r="Y69" s="847"/>
      <c r="Z69" s="847"/>
      <c r="AA69" s="847"/>
      <c r="AB69" s="847"/>
      <c r="AC69" s="847"/>
      <c r="AD69" s="847"/>
      <c r="AE69" s="847"/>
      <c r="AF69" s="847"/>
      <c r="AG69" s="847"/>
    </row>
    <row r="70" spans="1:33" ht="15" customHeight="1">
      <c r="A70" s="821"/>
      <c r="B70" s="849"/>
      <c r="C70" s="1395" t="s">
        <v>674</v>
      </c>
      <c r="D70" s="1395"/>
      <c r="E70" s="1396"/>
      <c r="F70" s="823">
        <v>420.23399999999998</v>
      </c>
      <c r="G70" s="824">
        <v>162.38598999999999</v>
      </c>
      <c r="H70" s="825">
        <v>34.366999999999997</v>
      </c>
      <c r="I70" s="826">
        <v>616.98698999999999</v>
      </c>
      <c r="J70" s="827">
        <v>392.93299999999999</v>
      </c>
      <c r="K70" s="824">
        <v>168.03200000000001</v>
      </c>
      <c r="L70" s="825">
        <v>67.924999999999997</v>
      </c>
      <c r="M70" s="826">
        <v>628.89</v>
      </c>
    </row>
    <row r="71" spans="1:33" ht="15.75" customHeight="1">
      <c r="A71" s="821"/>
      <c r="B71" s="822"/>
      <c r="C71" s="1383" t="s">
        <v>675</v>
      </c>
      <c r="D71" s="1383"/>
      <c r="E71" s="1384"/>
      <c r="F71" s="829">
        <v>2.3929999999999998</v>
      </c>
      <c r="G71" s="830">
        <v>49.761130000000001</v>
      </c>
      <c r="H71" s="831">
        <v>-2.585</v>
      </c>
      <c r="I71" s="832">
        <v>49.569130000000001</v>
      </c>
      <c r="J71" s="833">
        <v>-63.396000000000001</v>
      </c>
      <c r="K71" s="830">
        <v>12.757999999999999</v>
      </c>
      <c r="L71" s="831">
        <v>2.1619999999999999</v>
      </c>
      <c r="M71" s="832">
        <v>-48.475999999999999</v>
      </c>
    </row>
    <row r="72" spans="1:33" ht="16.5" customHeight="1" thickBot="1">
      <c r="A72" s="821"/>
      <c r="B72" s="845"/>
      <c r="C72" s="1407" t="s">
        <v>676</v>
      </c>
      <c r="D72" s="1408"/>
      <c r="E72" s="1408"/>
      <c r="F72" s="838">
        <v>38.566000000000003</v>
      </c>
      <c r="G72" s="839">
        <v>5.9609500000000004</v>
      </c>
      <c r="H72" s="840">
        <v>-2.3690000000000002</v>
      </c>
      <c r="I72" s="841">
        <v>42.15795</v>
      </c>
      <c r="J72" s="842">
        <v>69.442999999999998</v>
      </c>
      <c r="K72" s="839">
        <v>10.815</v>
      </c>
      <c r="L72" s="840">
        <v>-7.6159999999999997</v>
      </c>
      <c r="M72" s="841">
        <v>72.641999999999996</v>
      </c>
    </row>
    <row r="73" spans="1:33" s="848" customFormat="1" ht="14.25" customHeight="1" thickBot="1">
      <c r="A73" s="811"/>
      <c r="B73" s="1409" t="s">
        <v>677</v>
      </c>
      <c r="C73" s="1410"/>
      <c r="D73" s="1410"/>
      <c r="E73" s="1411"/>
      <c r="F73" s="816">
        <v>921.21699999999998</v>
      </c>
      <c r="G73" s="817">
        <v>307.11703</v>
      </c>
      <c r="H73" s="818">
        <v>162.226</v>
      </c>
      <c r="I73" s="819">
        <v>1390.5600300000001</v>
      </c>
      <c r="J73" s="820">
        <v>935.37199999999996</v>
      </c>
      <c r="K73" s="817">
        <v>440.68299999999999</v>
      </c>
      <c r="L73" s="818">
        <v>280.55500000000001</v>
      </c>
      <c r="M73" s="819">
        <v>1656.61</v>
      </c>
      <c r="N73" s="847"/>
      <c r="O73" s="847"/>
      <c r="P73" s="847"/>
      <c r="Q73" s="847"/>
      <c r="R73" s="847"/>
      <c r="S73" s="847"/>
      <c r="T73" s="847"/>
      <c r="U73" s="847"/>
      <c r="V73" s="847"/>
      <c r="W73" s="847"/>
      <c r="X73" s="847"/>
      <c r="Y73" s="847"/>
      <c r="Z73" s="847"/>
      <c r="AA73" s="847"/>
      <c r="AB73" s="847"/>
      <c r="AC73" s="847"/>
      <c r="AD73" s="847"/>
      <c r="AE73" s="847"/>
      <c r="AF73" s="847"/>
      <c r="AG73" s="847"/>
    </row>
    <row r="74" spans="1:33" ht="16.5" customHeight="1">
      <c r="A74" s="821"/>
      <c r="B74" s="844"/>
      <c r="C74" s="1403" t="s">
        <v>678</v>
      </c>
      <c r="D74" s="1406"/>
      <c r="E74" s="1406"/>
      <c r="F74" s="823">
        <v>31.442</v>
      </c>
      <c r="G74" s="824">
        <v>14.066000000000001</v>
      </c>
      <c r="H74" s="825">
        <v>3.05</v>
      </c>
      <c r="I74" s="826">
        <v>48.558</v>
      </c>
      <c r="J74" s="827">
        <v>47.332999999999998</v>
      </c>
      <c r="K74" s="824">
        <v>15.234999999999999</v>
      </c>
      <c r="L74" s="825">
        <v>3.9870000000000001</v>
      </c>
      <c r="M74" s="826">
        <v>66.555000000000007</v>
      </c>
    </row>
    <row r="75" spans="1:33" ht="15" customHeight="1">
      <c r="A75" s="821"/>
      <c r="B75" s="822"/>
      <c r="C75" s="1381" t="s">
        <v>679</v>
      </c>
      <c r="D75" s="1381"/>
      <c r="E75" s="1382"/>
      <c r="F75" s="829">
        <v>5.1040000000000001</v>
      </c>
      <c r="G75" s="830">
        <v>0</v>
      </c>
      <c r="H75" s="831">
        <v>0</v>
      </c>
      <c r="I75" s="832">
        <v>5.1040000000000001</v>
      </c>
      <c r="J75" s="833">
        <v>37.555999999999997</v>
      </c>
      <c r="K75" s="830">
        <v>3.0000000000000001E-3</v>
      </c>
      <c r="L75" s="831">
        <v>16.875</v>
      </c>
      <c r="M75" s="832">
        <v>54.433999999999997</v>
      </c>
    </row>
    <row r="76" spans="1:33" ht="15.75" customHeight="1">
      <c r="A76" s="821"/>
      <c r="B76" s="822"/>
      <c r="C76" s="1383" t="s">
        <v>680</v>
      </c>
      <c r="D76" s="1383"/>
      <c r="E76" s="1384"/>
      <c r="F76" s="829">
        <v>23.898</v>
      </c>
      <c r="G76" s="830">
        <v>16.427</v>
      </c>
      <c r="H76" s="831">
        <v>127.486</v>
      </c>
      <c r="I76" s="832">
        <v>167.81100000000001</v>
      </c>
      <c r="J76" s="833">
        <v>310.428</v>
      </c>
      <c r="K76" s="830">
        <v>134.55500000000001</v>
      </c>
      <c r="L76" s="831">
        <v>178.48400000000001</v>
      </c>
      <c r="M76" s="832">
        <v>623.46699999999998</v>
      </c>
    </row>
    <row r="77" spans="1:33" ht="15" customHeight="1">
      <c r="A77" s="821"/>
      <c r="B77" s="822"/>
      <c r="C77" s="1381" t="s">
        <v>681</v>
      </c>
      <c r="D77" s="1381"/>
      <c r="E77" s="1382"/>
      <c r="F77" s="829">
        <v>477.471</v>
      </c>
      <c r="G77" s="830">
        <v>83.03501</v>
      </c>
      <c r="H77" s="831">
        <v>13.339</v>
      </c>
      <c r="I77" s="832">
        <v>573.84501</v>
      </c>
      <c r="J77" s="833">
        <v>0</v>
      </c>
      <c r="K77" s="830">
        <v>0</v>
      </c>
      <c r="L77" s="831">
        <v>0</v>
      </c>
      <c r="M77" s="832">
        <v>0</v>
      </c>
    </row>
    <row r="78" spans="1:33" ht="16.5" customHeight="1">
      <c r="A78" s="821"/>
      <c r="B78" s="822"/>
      <c r="C78" s="1383" t="s">
        <v>682</v>
      </c>
      <c r="D78" s="1383"/>
      <c r="E78" s="1384"/>
      <c r="F78" s="829">
        <v>25.155000000000001</v>
      </c>
      <c r="G78" s="830">
        <v>2.887</v>
      </c>
      <c r="H78" s="831">
        <v>0</v>
      </c>
      <c r="I78" s="832">
        <v>28.042000000000002</v>
      </c>
      <c r="J78" s="833">
        <v>8.69</v>
      </c>
      <c r="K78" s="830">
        <v>26.387</v>
      </c>
      <c r="L78" s="831">
        <v>0</v>
      </c>
      <c r="M78" s="832">
        <v>35.076999999999998</v>
      </c>
    </row>
    <row r="79" spans="1:33" ht="15.75" customHeight="1">
      <c r="A79" s="821"/>
      <c r="B79" s="822"/>
      <c r="C79" s="1383" t="s">
        <v>683</v>
      </c>
      <c r="D79" s="1383"/>
      <c r="E79" s="1384"/>
      <c r="F79" s="829">
        <v>235.60300000000001</v>
      </c>
      <c r="G79" s="830">
        <v>88.570459999999997</v>
      </c>
      <c r="H79" s="831">
        <v>16.251000000000001</v>
      </c>
      <c r="I79" s="832">
        <v>340.42445999999995</v>
      </c>
      <c r="J79" s="833">
        <v>393.91399999999999</v>
      </c>
      <c r="K79" s="830">
        <v>238.19900000000001</v>
      </c>
      <c r="L79" s="831">
        <v>62.439</v>
      </c>
      <c r="M79" s="832">
        <v>694.55200000000002</v>
      </c>
    </row>
    <row r="80" spans="1:33" ht="13.5" customHeight="1">
      <c r="A80" s="821"/>
      <c r="B80" s="822"/>
      <c r="C80" s="1382" t="s">
        <v>684</v>
      </c>
      <c r="D80" s="1404"/>
      <c r="E80" s="1404"/>
      <c r="F80" s="829">
        <v>114.839</v>
      </c>
      <c r="G80" s="830">
        <v>65.216499999999996</v>
      </c>
      <c r="H80" s="831">
        <v>1.99</v>
      </c>
      <c r="I80" s="832">
        <v>182.0455</v>
      </c>
      <c r="J80" s="833">
        <v>137.44399999999999</v>
      </c>
      <c r="K80" s="830">
        <v>24.446000000000002</v>
      </c>
      <c r="L80" s="831">
        <v>17.899999999999999</v>
      </c>
      <c r="M80" s="832">
        <v>179.79</v>
      </c>
    </row>
    <row r="81" spans="1:33" ht="15" customHeight="1" thickBot="1">
      <c r="A81" s="821"/>
      <c r="B81" s="856"/>
      <c r="C81" s="1386" t="s">
        <v>685</v>
      </c>
      <c r="D81" s="1405"/>
      <c r="E81" s="1405"/>
      <c r="F81" s="838">
        <v>7.7050000000000001</v>
      </c>
      <c r="G81" s="839">
        <v>36.915059999999997</v>
      </c>
      <c r="H81" s="840">
        <v>0.11</v>
      </c>
      <c r="I81" s="841">
        <v>44.730059999999995</v>
      </c>
      <c r="J81" s="842">
        <v>7.0000000000000001E-3</v>
      </c>
      <c r="K81" s="839">
        <v>1.8580000000000001</v>
      </c>
      <c r="L81" s="840">
        <v>0.87</v>
      </c>
      <c r="M81" s="841">
        <v>2.7349999999999999</v>
      </c>
    </row>
    <row r="82" spans="1:33" s="848" customFormat="1" ht="29.25" customHeight="1" thickBot="1">
      <c r="A82" s="811"/>
      <c r="B82" s="1399" t="s">
        <v>686</v>
      </c>
      <c r="C82" s="1400"/>
      <c r="D82" s="1400"/>
      <c r="E82" s="1401"/>
      <c r="F82" s="816">
        <v>-1970.5619999999999</v>
      </c>
      <c r="G82" s="817">
        <v>-928.84951000000001</v>
      </c>
      <c r="H82" s="818">
        <v>43.473999999999997</v>
      </c>
      <c r="I82" s="819">
        <v>-2855.9375099999997</v>
      </c>
      <c r="J82" s="820">
        <v>-2207.4609999999998</v>
      </c>
      <c r="K82" s="817">
        <v>-1734.6030000000001</v>
      </c>
      <c r="L82" s="857">
        <v>58.706000000000003</v>
      </c>
      <c r="M82" s="819">
        <v>-3883.3580000000002</v>
      </c>
      <c r="N82" s="858"/>
      <c r="O82" s="847"/>
      <c r="P82" s="858"/>
      <c r="Q82" s="847"/>
      <c r="R82" s="847"/>
      <c r="S82" s="847"/>
      <c r="T82" s="847"/>
      <c r="U82" s="847"/>
      <c r="V82" s="847"/>
      <c r="W82" s="847"/>
      <c r="X82" s="847"/>
      <c r="Y82" s="847"/>
      <c r="Z82" s="847"/>
      <c r="AA82" s="847"/>
      <c r="AB82" s="847"/>
      <c r="AC82" s="847"/>
      <c r="AD82" s="847"/>
      <c r="AE82" s="847"/>
      <c r="AF82" s="847"/>
      <c r="AG82" s="847"/>
    </row>
    <row r="83" spans="1:33" ht="26.25" customHeight="1">
      <c r="A83" s="821"/>
      <c r="B83" s="844"/>
      <c r="C83" s="1403" t="s">
        <v>687</v>
      </c>
      <c r="D83" s="1406"/>
      <c r="E83" s="1406"/>
      <c r="F83" s="823">
        <v>-6560.7129999999997</v>
      </c>
      <c r="G83" s="824">
        <v>-2409.3111899999999</v>
      </c>
      <c r="H83" s="859">
        <v>-381.505</v>
      </c>
      <c r="I83" s="826">
        <v>-9351.5291899999993</v>
      </c>
      <c r="J83" s="827">
        <v>-6186.8270000000002</v>
      </c>
      <c r="K83" s="824">
        <v>-2850.6419999999998</v>
      </c>
      <c r="L83" s="827">
        <v>-523.15899999999999</v>
      </c>
      <c r="M83" s="826">
        <v>-9560.6280000000006</v>
      </c>
      <c r="N83" s="858"/>
    </row>
    <row r="84" spans="1:33" ht="26.25" customHeight="1">
      <c r="B84" s="822"/>
      <c r="C84" s="828"/>
      <c r="D84" s="1381" t="s">
        <v>688</v>
      </c>
      <c r="E84" s="1382"/>
      <c r="F84" s="829">
        <v>-6322.3230000000003</v>
      </c>
      <c r="G84" s="830">
        <v>-2330.3060399999999</v>
      </c>
      <c r="H84" s="855">
        <v>-381.505</v>
      </c>
      <c r="I84" s="832">
        <v>-9034.134039999999</v>
      </c>
      <c r="J84" s="833">
        <v>-6022.3140000000003</v>
      </c>
      <c r="K84" s="830">
        <v>-2836.2159999999999</v>
      </c>
      <c r="L84" s="855">
        <v>-522.70899999999995</v>
      </c>
      <c r="M84" s="832">
        <v>-9381.2389999999996</v>
      </c>
      <c r="N84" s="858"/>
    </row>
    <row r="85" spans="1:33" ht="29.25" customHeight="1">
      <c r="B85" s="822"/>
      <c r="C85" s="828"/>
      <c r="D85" s="1381" t="s">
        <v>689</v>
      </c>
      <c r="E85" s="1382"/>
      <c r="F85" s="829">
        <v>-238.39</v>
      </c>
      <c r="G85" s="830">
        <v>-79.00515</v>
      </c>
      <c r="H85" s="855">
        <v>0</v>
      </c>
      <c r="I85" s="832">
        <v>-317.39515</v>
      </c>
      <c r="J85" s="833">
        <v>-164.51300000000001</v>
      </c>
      <c r="K85" s="830">
        <v>-14.426</v>
      </c>
      <c r="L85" s="855">
        <v>-0.45</v>
      </c>
      <c r="M85" s="832">
        <v>-179.38900000000001</v>
      </c>
      <c r="N85" s="858"/>
    </row>
    <row r="86" spans="1:33" ht="27.75" customHeight="1">
      <c r="A86" s="860"/>
      <c r="B86" s="822"/>
      <c r="C86" s="1381" t="s">
        <v>690</v>
      </c>
      <c r="D86" s="1381"/>
      <c r="E86" s="1382"/>
      <c r="F86" s="829">
        <v>4590.1509999999998</v>
      </c>
      <c r="G86" s="830">
        <v>1480.4616799999999</v>
      </c>
      <c r="H86" s="855">
        <v>424.97899999999998</v>
      </c>
      <c r="I86" s="832">
        <v>6495.5916799999995</v>
      </c>
      <c r="J86" s="833">
        <v>3979.366</v>
      </c>
      <c r="K86" s="830">
        <v>1116.039</v>
      </c>
      <c r="L86" s="833">
        <v>581.86500000000001</v>
      </c>
      <c r="M86" s="832">
        <v>5677.27</v>
      </c>
      <c r="N86" s="858"/>
    </row>
    <row r="87" spans="1:33" ht="27.75" customHeight="1">
      <c r="B87" s="822"/>
      <c r="C87" s="828"/>
      <c r="D87" s="1381" t="s">
        <v>691</v>
      </c>
      <c r="E87" s="1382"/>
      <c r="F87" s="829">
        <v>3826.9409999999998</v>
      </c>
      <c r="G87" s="830">
        <v>1399.9168599999998</v>
      </c>
      <c r="H87" s="831">
        <v>421.38499999999999</v>
      </c>
      <c r="I87" s="832">
        <v>5648.2428599999994</v>
      </c>
      <c r="J87" s="833">
        <v>3829.9810000000002</v>
      </c>
      <c r="K87" s="830">
        <v>1100.0170000000001</v>
      </c>
      <c r="L87" s="831">
        <v>578.54100000000005</v>
      </c>
      <c r="M87" s="832">
        <v>5508.5389999999998</v>
      </c>
      <c r="N87" s="858"/>
      <c r="P87" s="861"/>
    </row>
    <row r="88" spans="1:33" ht="26.25" customHeight="1" thickBot="1">
      <c r="B88" s="822"/>
      <c r="C88" s="828"/>
      <c r="D88" s="1381" t="s">
        <v>692</v>
      </c>
      <c r="E88" s="1382"/>
      <c r="F88" s="829">
        <v>763.21</v>
      </c>
      <c r="G88" s="830">
        <v>80.544820000000001</v>
      </c>
      <c r="H88" s="831">
        <v>3.5939999999999999</v>
      </c>
      <c r="I88" s="832">
        <v>847.34882000000005</v>
      </c>
      <c r="J88" s="833">
        <v>149.38499999999999</v>
      </c>
      <c r="K88" s="830">
        <v>16.021999999999998</v>
      </c>
      <c r="L88" s="831">
        <v>3.3239999999999998</v>
      </c>
      <c r="M88" s="832">
        <v>168.73099999999999</v>
      </c>
      <c r="N88" s="858"/>
    </row>
    <row r="89" spans="1:33" ht="27.75" hidden="1" customHeight="1">
      <c r="B89" s="856"/>
      <c r="C89" s="1397" t="s">
        <v>693</v>
      </c>
      <c r="D89" s="1397"/>
      <c r="E89" s="1398"/>
      <c r="F89" s="862">
        <v>0</v>
      </c>
      <c r="G89" s="863">
        <v>0</v>
      </c>
      <c r="H89" s="864">
        <v>0</v>
      </c>
      <c r="I89" s="865">
        <v>0</v>
      </c>
      <c r="J89" s="866">
        <v>0</v>
      </c>
      <c r="K89" s="863">
        <v>0</v>
      </c>
      <c r="L89" s="864">
        <v>0</v>
      </c>
      <c r="M89" s="865">
        <v>0</v>
      </c>
      <c r="N89" s="858"/>
    </row>
    <row r="90" spans="1:33" s="848" customFormat="1" ht="15.75" customHeight="1" thickBot="1">
      <c r="A90" s="811"/>
      <c r="B90" s="1399" t="s">
        <v>694</v>
      </c>
      <c r="C90" s="1400"/>
      <c r="D90" s="1400"/>
      <c r="E90" s="1401"/>
      <c r="F90" s="816">
        <v>-95.745999999999995</v>
      </c>
      <c r="G90" s="817">
        <v>-92.528000000000006</v>
      </c>
      <c r="H90" s="818">
        <v>-0.996</v>
      </c>
      <c r="I90" s="819">
        <v>-189.27</v>
      </c>
      <c r="J90" s="820">
        <v>-43.753999999999998</v>
      </c>
      <c r="K90" s="817">
        <v>-61.5</v>
      </c>
      <c r="L90" s="818">
        <v>-1.756</v>
      </c>
      <c r="M90" s="819">
        <v>-107.01</v>
      </c>
      <c r="N90" s="858"/>
      <c r="O90" s="847"/>
      <c r="P90" s="858"/>
      <c r="Q90" s="847"/>
      <c r="R90" s="847"/>
      <c r="S90" s="847"/>
      <c r="T90" s="847"/>
      <c r="U90" s="847"/>
      <c r="V90" s="847"/>
      <c r="W90" s="847"/>
      <c r="X90" s="847"/>
      <c r="Y90" s="847"/>
      <c r="Z90" s="847"/>
      <c r="AA90" s="847"/>
      <c r="AB90" s="847"/>
      <c r="AC90" s="847"/>
      <c r="AD90" s="847"/>
      <c r="AE90" s="847"/>
      <c r="AF90" s="847"/>
      <c r="AG90" s="847"/>
    </row>
    <row r="91" spans="1:33" ht="30" customHeight="1" thickBot="1">
      <c r="A91" s="821"/>
      <c r="B91" s="844"/>
      <c r="C91" s="1402" t="s">
        <v>695</v>
      </c>
      <c r="D91" s="1402"/>
      <c r="E91" s="1403"/>
      <c r="F91" s="823">
        <v>-95.745999999999995</v>
      </c>
      <c r="G91" s="824">
        <v>-92.528000000000006</v>
      </c>
      <c r="H91" s="825">
        <v>-0.996</v>
      </c>
      <c r="I91" s="826">
        <v>-189.27</v>
      </c>
      <c r="J91" s="827">
        <v>-43.753999999999998</v>
      </c>
      <c r="K91" s="824">
        <v>-61.5</v>
      </c>
      <c r="L91" s="825">
        <v>-1.756</v>
      </c>
      <c r="M91" s="826">
        <v>-107.01</v>
      </c>
    </row>
    <row r="92" spans="1:33" ht="12.75" hidden="1" customHeight="1">
      <c r="A92" s="821"/>
      <c r="B92" s="822"/>
      <c r="C92" s="1389" t="s">
        <v>696</v>
      </c>
      <c r="D92" s="1389"/>
      <c r="E92" s="1390"/>
      <c r="F92" s="862">
        <v>0</v>
      </c>
      <c r="G92" s="863">
        <v>0</v>
      </c>
      <c r="H92" s="864">
        <v>0</v>
      </c>
      <c r="I92" s="865">
        <v>0</v>
      </c>
      <c r="J92" s="866"/>
      <c r="K92" s="863"/>
      <c r="L92" s="864"/>
      <c r="M92" s="865"/>
    </row>
    <row r="93" spans="1:33" s="848" customFormat="1" ht="15.75" customHeight="1" thickBot="1">
      <c r="A93" s="811"/>
      <c r="B93" s="1391" t="s">
        <v>697</v>
      </c>
      <c r="C93" s="1392"/>
      <c r="D93" s="1392"/>
      <c r="E93" s="1392"/>
      <c r="F93" s="816">
        <v>-2271.366</v>
      </c>
      <c r="G93" s="817">
        <v>-1528.29781</v>
      </c>
      <c r="H93" s="818">
        <v>-338.97500000000002</v>
      </c>
      <c r="I93" s="819">
        <v>-4138.6388100000004</v>
      </c>
      <c r="J93" s="820">
        <v>-2209.8960000000002</v>
      </c>
      <c r="K93" s="817">
        <v>-1375.2809999999999</v>
      </c>
      <c r="L93" s="818">
        <v>-540.22400000000005</v>
      </c>
      <c r="M93" s="819">
        <v>-4125.4009999999998</v>
      </c>
      <c r="N93" s="847"/>
      <c r="O93" s="847"/>
      <c r="P93" s="847"/>
      <c r="Q93" s="847"/>
      <c r="R93" s="847"/>
      <c r="S93" s="847"/>
      <c r="T93" s="847"/>
      <c r="U93" s="847"/>
      <c r="V93" s="847"/>
      <c r="W93" s="847"/>
      <c r="X93" s="847"/>
      <c r="Y93" s="847"/>
      <c r="Z93" s="847"/>
      <c r="AA93" s="847"/>
      <c r="AB93" s="847"/>
      <c r="AC93" s="847"/>
      <c r="AD93" s="847"/>
      <c r="AE93" s="847"/>
      <c r="AF93" s="847"/>
      <c r="AG93" s="847"/>
    </row>
    <row r="94" spans="1:33" s="848" customFormat="1" ht="14.25" customHeight="1" thickBot="1">
      <c r="A94" s="811"/>
      <c r="B94" s="867" t="s">
        <v>698</v>
      </c>
      <c r="C94" s="1392" t="s">
        <v>698</v>
      </c>
      <c r="D94" s="1392"/>
      <c r="E94" s="1392"/>
      <c r="F94" s="816">
        <v>-592.61300000000006</v>
      </c>
      <c r="G94" s="817">
        <v>-453.15379999999999</v>
      </c>
      <c r="H94" s="818">
        <v>-104.235</v>
      </c>
      <c r="I94" s="819">
        <v>-1150.0018</v>
      </c>
      <c r="J94" s="820">
        <v>-586.23599999999999</v>
      </c>
      <c r="K94" s="817">
        <v>-381.32499999999999</v>
      </c>
      <c r="L94" s="818">
        <v>-177.16900000000001</v>
      </c>
      <c r="M94" s="819">
        <v>-1144.73</v>
      </c>
      <c r="N94" s="847"/>
      <c r="O94" s="847"/>
      <c r="P94" s="847"/>
      <c r="Q94" s="847"/>
      <c r="R94" s="847"/>
      <c r="S94" s="847"/>
      <c r="T94" s="847"/>
      <c r="U94" s="847"/>
      <c r="V94" s="847"/>
      <c r="W94" s="847"/>
      <c r="X94" s="847"/>
      <c r="Y94" s="847"/>
      <c r="Z94" s="847"/>
      <c r="AA94" s="847"/>
      <c r="AB94" s="847"/>
      <c r="AC94" s="847"/>
      <c r="AD94" s="847"/>
      <c r="AE94" s="847"/>
      <c r="AF94" s="847"/>
      <c r="AG94" s="847"/>
    </row>
    <row r="95" spans="1:33" s="848" customFormat="1" ht="15.75" customHeight="1" thickBot="1">
      <c r="A95" s="811"/>
      <c r="B95" s="1393" t="s">
        <v>699</v>
      </c>
      <c r="C95" s="1394"/>
      <c r="D95" s="1394"/>
      <c r="E95" s="1394"/>
      <c r="F95" s="816">
        <v>-3008.64</v>
      </c>
      <c r="G95" s="817">
        <v>-1936.95144</v>
      </c>
      <c r="H95" s="843">
        <v>-347.90100000000001</v>
      </c>
      <c r="I95" s="819">
        <v>-5293.4924399999991</v>
      </c>
      <c r="J95" s="820">
        <v>-3122.6010000000001</v>
      </c>
      <c r="K95" s="817">
        <v>-2061.6640000000002</v>
      </c>
      <c r="L95" s="843">
        <v>-612.29700000000003</v>
      </c>
      <c r="M95" s="819">
        <v>-5796.5619999999999</v>
      </c>
      <c r="N95" s="847"/>
      <c r="O95" s="847"/>
      <c r="P95" s="847"/>
      <c r="Q95" s="847"/>
      <c r="R95" s="847"/>
      <c r="S95" s="847"/>
      <c r="T95" s="847"/>
      <c r="U95" s="847"/>
      <c r="V95" s="847"/>
      <c r="W95" s="847"/>
      <c r="X95" s="847"/>
      <c r="Y95" s="847"/>
      <c r="Z95" s="847"/>
      <c r="AA95" s="847"/>
      <c r="AB95" s="847"/>
      <c r="AC95" s="847"/>
      <c r="AD95" s="847"/>
      <c r="AE95" s="847"/>
      <c r="AF95" s="847"/>
      <c r="AG95" s="847"/>
    </row>
    <row r="96" spans="1:33">
      <c r="A96" s="821"/>
      <c r="B96" s="822"/>
      <c r="C96" s="1395" t="s">
        <v>700</v>
      </c>
      <c r="D96" s="1395"/>
      <c r="E96" s="1396"/>
      <c r="F96" s="823">
        <v>-1730.278</v>
      </c>
      <c r="G96" s="824">
        <v>-1525.5811400000002</v>
      </c>
      <c r="H96" s="825">
        <v>-301.93700000000001</v>
      </c>
      <c r="I96" s="826">
        <v>-3557.7961399999999</v>
      </c>
      <c r="J96" s="827">
        <v>-1755.9380000000001</v>
      </c>
      <c r="K96" s="824">
        <v>-1361.3140000000001</v>
      </c>
      <c r="L96" s="825">
        <v>-519.91300000000001</v>
      </c>
      <c r="M96" s="826">
        <v>-3637.165</v>
      </c>
    </row>
    <row r="97" spans="1:33">
      <c r="A97" s="821"/>
      <c r="B97" s="822"/>
      <c r="C97" s="1383" t="s">
        <v>701</v>
      </c>
      <c r="D97" s="1383"/>
      <c r="E97" s="1384"/>
      <c r="F97" s="829">
        <v>-733.41399999999999</v>
      </c>
      <c r="G97" s="830">
        <v>-209.82307</v>
      </c>
      <c r="H97" s="831">
        <v>-19.518999999999998</v>
      </c>
      <c r="I97" s="832">
        <v>-962.75607000000002</v>
      </c>
      <c r="J97" s="833">
        <v>-840.21299999999997</v>
      </c>
      <c r="K97" s="830">
        <v>-221.38499999999999</v>
      </c>
      <c r="L97" s="831">
        <v>-44.948</v>
      </c>
      <c r="M97" s="832">
        <v>-1106.546</v>
      </c>
    </row>
    <row r="98" spans="1:33" ht="12.75" customHeight="1">
      <c r="A98" s="821"/>
      <c r="B98" s="822"/>
      <c r="C98" s="1381" t="s">
        <v>702</v>
      </c>
      <c r="D98" s="1381"/>
      <c r="E98" s="1382"/>
      <c r="F98" s="829">
        <v>-359.10599999999999</v>
      </c>
      <c r="G98" s="830">
        <v>-46.130309999999994</v>
      </c>
      <c r="H98" s="831">
        <v>-13.352</v>
      </c>
      <c r="I98" s="832">
        <v>-418.58830999999998</v>
      </c>
      <c r="J98" s="833">
        <v>-359.02300000000002</v>
      </c>
      <c r="K98" s="830">
        <v>-131.405</v>
      </c>
      <c r="L98" s="831">
        <v>-14.68</v>
      </c>
      <c r="M98" s="832">
        <v>-505.108</v>
      </c>
    </row>
    <row r="99" spans="1:33">
      <c r="A99" s="821"/>
      <c r="B99" s="822"/>
      <c r="C99" s="1383" t="s">
        <v>703</v>
      </c>
      <c r="D99" s="1383"/>
      <c r="E99" s="1384"/>
      <c r="F99" s="829">
        <v>-60.412999999999997</v>
      </c>
      <c r="G99" s="830">
        <v>-26.705549999999999</v>
      </c>
      <c r="H99" s="831">
        <v>0</v>
      </c>
      <c r="I99" s="832">
        <v>-87.118549999999999</v>
      </c>
      <c r="J99" s="833">
        <v>-18.367999999999999</v>
      </c>
      <c r="K99" s="830">
        <v>-80.364999999999995</v>
      </c>
      <c r="L99" s="831">
        <v>0</v>
      </c>
      <c r="M99" s="832">
        <v>-98.733000000000004</v>
      </c>
    </row>
    <row r="100" spans="1:33">
      <c r="A100" s="821"/>
      <c r="B100" s="822"/>
      <c r="C100" s="1383" t="s">
        <v>704</v>
      </c>
      <c r="D100" s="1383"/>
      <c r="E100" s="1384"/>
      <c r="F100" s="829">
        <v>-119.131</v>
      </c>
      <c r="G100" s="830">
        <v>-126.28048999999999</v>
      </c>
      <c r="H100" s="831">
        <v>-12.512</v>
      </c>
      <c r="I100" s="832">
        <v>-257.92349000000002</v>
      </c>
      <c r="J100" s="833">
        <v>-127.663</v>
      </c>
      <c r="K100" s="830">
        <v>-248.43799999999999</v>
      </c>
      <c r="L100" s="831">
        <v>-32.512</v>
      </c>
      <c r="M100" s="832">
        <v>-408.613</v>
      </c>
    </row>
    <row r="101" spans="1:33" ht="15.75" customHeight="1" thickBot="1">
      <c r="A101" s="821"/>
      <c r="B101" s="856"/>
      <c r="C101" s="1385" t="s">
        <v>705</v>
      </c>
      <c r="D101" s="1385"/>
      <c r="E101" s="1386"/>
      <c r="F101" s="838">
        <v>-6.0720000000000001</v>
      </c>
      <c r="G101" s="839">
        <v>-2.4308800000000002</v>
      </c>
      <c r="H101" s="840">
        <v>-0.58099999999999996</v>
      </c>
      <c r="I101" s="841">
        <v>-9.0838800000000006</v>
      </c>
      <c r="J101" s="842">
        <v>-21.295999999999999</v>
      </c>
      <c r="K101" s="839">
        <v>-18.756</v>
      </c>
      <c r="L101" s="840">
        <v>-0.121</v>
      </c>
      <c r="M101" s="841">
        <v>-40.173000000000002</v>
      </c>
    </row>
    <row r="102" spans="1:33" s="848" customFormat="1" ht="17.25" customHeight="1" thickBot="1">
      <c r="A102" s="811"/>
      <c r="B102" s="1387" t="s">
        <v>706</v>
      </c>
      <c r="C102" s="1388"/>
      <c r="D102" s="1388"/>
      <c r="E102" s="1388"/>
      <c r="F102" s="850">
        <v>2701.8820000000001</v>
      </c>
      <c r="G102" s="851">
        <v>-337.09409999999986</v>
      </c>
      <c r="H102" s="852">
        <v>-24.5</v>
      </c>
      <c r="I102" s="853">
        <v>2340.2879000000003</v>
      </c>
      <c r="J102" s="854">
        <v>2399</v>
      </c>
      <c r="K102" s="851">
        <v>-980</v>
      </c>
      <c r="L102" s="852">
        <v>-201</v>
      </c>
      <c r="M102" s="853">
        <v>1218</v>
      </c>
      <c r="N102" s="847"/>
      <c r="O102" s="847"/>
      <c r="P102" s="847"/>
      <c r="Q102" s="847"/>
      <c r="R102" s="847"/>
      <c r="S102" s="847"/>
      <c r="T102" s="847"/>
      <c r="U102" s="847"/>
      <c r="V102" s="847"/>
      <c r="W102" s="847"/>
      <c r="X102" s="847"/>
      <c r="Y102" s="847"/>
      <c r="Z102" s="847"/>
      <c r="AA102" s="847"/>
      <c r="AB102" s="847"/>
      <c r="AC102" s="847"/>
      <c r="AD102" s="847"/>
      <c r="AE102" s="847"/>
      <c r="AF102" s="847"/>
      <c r="AG102" s="847"/>
    </row>
    <row r="103" spans="1:33" ht="15" customHeight="1" thickBot="1">
      <c r="A103" s="811"/>
      <c r="B103" s="1387" t="s">
        <v>707</v>
      </c>
      <c r="C103" s="1388"/>
      <c r="D103" s="1388"/>
      <c r="E103" s="1388"/>
      <c r="F103" s="816">
        <v>-13.561999999999999</v>
      </c>
      <c r="G103" s="817">
        <v>-16.951000000000001</v>
      </c>
      <c r="H103" s="843">
        <v>-2.8490000000000002</v>
      </c>
      <c r="I103" s="819">
        <v>-33.362000000000002</v>
      </c>
      <c r="J103" s="820">
        <v>-12.41</v>
      </c>
      <c r="K103" s="817">
        <v>-17.378</v>
      </c>
      <c r="L103" s="820">
        <v>-4.4800000000000004</v>
      </c>
      <c r="M103" s="819">
        <v>-34.268000000000001</v>
      </c>
    </row>
    <row r="104" spans="1:33" s="806" customFormat="1" ht="15" customHeight="1" thickBot="1">
      <c r="A104" s="811"/>
      <c r="B104" s="1379" t="s">
        <v>708</v>
      </c>
      <c r="C104" s="1380"/>
      <c r="D104" s="1380"/>
      <c r="E104" s="1380"/>
      <c r="F104" s="850">
        <v>2688.32</v>
      </c>
      <c r="G104" s="851">
        <v>-354.04509999999988</v>
      </c>
      <c r="H104" s="868">
        <v>-27.349</v>
      </c>
      <c r="I104" s="853">
        <v>2306.9259000000002</v>
      </c>
      <c r="J104" s="854">
        <v>2386</v>
      </c>
      <c r="K104" s="851">
        <v>-997.65</v>
      </c>
      <c r="L104" s="868">
        <v>-205.36</v>
      </c>
      <c r="M104" s="853">
        <v>1183.4549999999999</v>
      </c>
    </row>
    <row r="106" spans="1:33" s="806" customFormat="1" ht="14.25">
      <c r="A106" s="869" t="s">
        <v>609</v>
      </c>
      <c r="B106" s="805"/>
      <c r="C106" s="805"/>
      <c r="D106" s="805"/>
      <c r="E106" s="805"/>
      <c r="F106" s="861"/>
      <c r="G106" s="861"/>
      <c r="H106" s="861"/>
      <c r="J106" s="861"/>
      <c r="K106" s="861"/>
      <c r="L106" s="861"/>
      <c r="M106" s="861"/>
    </row>
    <row r="107" spans="1:33">
      <c r="J107" s="861"/>
    </row>
  </sheetData>
  <mergeCells count="103">
    <mergeCell ref="H1:I1"/>
    <mergeCell ref="B3:M3"/>
    <mergeCell ref="L4:M4"/>
    <mergeCell ref="B5:E6"/>
    <mergeCell ref="F5:I5"/>
    <mergeCell ref="J5:M5"/>
    <mergeCell ref="D13:E13"/>
    <mergeCell ref="C14:E14"/>
    <mergeCell ref="C15:E15"/>
    <mergeCell ref="D16:E16"/>
    <mergeCell ref="D17:E17"/>
    <mergeCell ref="D18:E18"/>
    <mergeCell ref="B7:E7"/>
    <mergeCell ref="C8:E8"/>
    <mergeCell ref="D9:E9"/>
    <mergeCell ref="D10:E10"/>
    <mergeCell ref="C11:E11"/>
    <mergeCell ref="D12:E12"/>
    <mergeCell ref="D26:E26"/>
    <mergeCell ref="D27:E27"/>
    <mergeCell ref="D28:E28"/>
    <mergeCell ref="C29:E29"/>
    <mergeCell ref="B30:E30"/>
    <mergeCell ref="C31:E31"/>
    <mergeCell ref="D19:E19"/>
    <mergeCell ref="D21:E21"/>
    <mergeCell ref="C22:E22"/>
    <mergeCell ref="D23:E23"/>
    <mergeCell ref="D24:E24"/>
    <mergeCell ref="C25:E25"/>
    <mergeCell ref="C38:E38"/>
    <mergeCell ref="C39:E39"/>
    <mergeCell ref="D40:E40"/>
    <mergeCell ref="D41:E41"/>
    <mergeCell ref="D42:E42"/>
    <mergeCell ref="D43:E43"/>
    <mergeCell ref="D32:E32"/>
    <mergeCell ref="D33:E33"/>
    <mergeCell ref="C34:E34"/>
    <mergeCell ref="D35:E35"/>
    <mergeCell ref="D36:E36"/>
    <mergeCell ref="D37:E37"/>
    <mergeCell ref="D50:E50"/>
    <mergeCell ref="D51:E51"/>
    <mergeCell ref="D52:E52"/>
    <mergeCell ref="D53:E53"/>
    <mergeCell ref="D54:E54"/>
    <mergeCell ref="B55:E55"/>
    <mergeCell ref="D44:E44"/>
    <mergeCell ref="D45:E45"/>
    <mergeCell ref="C46:E46"/>
    <mergeCell ref="D47:E47"/>
    <mergeCell ref="D48:E48"/>
    <mergeCell ref="C49:E49"/>
    <mergeCell ref="D62:E62"/>
    <mergeCell ref="C63:E63"/>
    <mergeCell ref="D64:E64"/>
    <mergeCell ref="D65:E65"/>
    <mergeCell ref="C66:E66"/>
    <mergeCell ref="C67:E67"/>
    <mergeCell ref="B56:E56"/>
    <mergeCell ref="C57:E57"/>
    <mergeCell ref="C58:E58"/>
    <mergeCell ref="B59:E59"/>
    <mergeCell ref="C60:E60"/>
    <mergeCell ref="D61:E61"/>
    <mergeCell ref="C74:E74"/>
    <mergeCell ref="C75:E75"/>
    <mergeCell ref="C76:E76"/>
    <mergeCell ref="C77:E77"/>
    <mergeCell ref="C78:E78"/>
    <mergeCell ref="C79:E79"/>
    <mergeCell ref="B68:E68"/>
    <mergeCell ref="B69:E69"/>
    <mergeCell ref="C70:E70"/>
    <mergeCell ref="C71:E71"/>
    <mergeCell ref="C72:E72"/>
    <mergeCell ref="B73:E73"/>
    <mergeCell ref="C86:E86"/>
    <mergeCell ref="D87:E87"/>
    <mergeCell ref="D88:E88"/>
    <mergeCell ref="C89:E89"/>
    <mergeCell ref="B90:E90"/>
    <mergeCell ref="C91:E91"/>
    <mergeCell ref="C80:E80"/>
    <mergeCell ref="C81:E81"/>
    <mergeCell ref="B82:E82"/>
    <mergeCell ref="C83:E83"/>
    <mergeCell ref="D84:E84"/>
    <mergeCell ref="D85:E85"/>
    <mergeCell ref="B104:E104"/>
    <mergeCell ref="C98:E98"/>
    <mergeCell ref="C99:E99"/>
    <mergeCell ref="C100:E100"/>
    <mergeCell ref="C101:E101"/>
    <mergeCell ref="B102:E102"/>
    <mergeCell ref="B103:E103"/>
    <mergeCell ref="C92:E92"/>
    <mergeCell ref="B93:E93"/>
    <mergeCell ref="C94:E94"/>
    <mergeCell ref="B95:E95"/>
    <mergeCell ref="C96:E96"/>
    <mergeCell ref="C97:E97"/>
  </mergeCells>
  <printOptions horizontalCentered="1"/>
  <pageMargins left="0.15748031496062992" right="0.15748031496062992" top="0.27559055118110237" bottom="0.15748031496062992" header="0.15748031496062992" footer="0.15748031496062992"/>
  <pageSetup paperSize="9" scale="67" fitToWidth="2" fitToHeight="2" orientation="landscape" r:id="rId1"/>
</worksheet>
</file>

<file path=xl/worksheets/sheet30.xml><?xml version="1.0" encoding="utf-8"?>
<worksheet xmlns="http://schemas.openxmlformats.org/spreadsheetml/2006/main" xmlns:r="http://schemas.openxmlformats.org/officeDocument/2006/relationships">
  <sheetPr>
    <pageSetUpPr fitToPage="1"/>
  </sheetPr>
  <dimension ref="B1:M40"/>
  <sheetViews>
    <sheetView zoomScale="120" zoomScaleNormal="120" workbookViewId="0">
      <selection activeCell="L8" sqref="L8"/>
    </sheetView>
  </sheetViews>
  <sheetFormatPr defaultRowHeight="15"/>
  <cols>
    <col min="1" max="1" width="9.140625" style="989"/>
    <col min="2" max="2" width="10" style="989" bestFit="1" customWidth="1"/>
    <col min="3" max="3" width="48.28515625" style="989" customWidth="1"/>
    <col min="4" max="4" width="13" style="989" customWidth="1"/>
    <col min="5" max="5" width="12.28515625" style="989" customWidth="1"/>
    <col min="6" max="6" width="11.7109375" style="989" customWidth="1"/>
    <col min="7" max="7" width="11.5703125" style="989" customWidth="1"/>
    <col min="8" max="8" width="12.28515625" style="989" customWidth="1"/>
    <col min="9" max="9" width="11.140625" style="989" customWidth="1"/>
    <col min="10" max="10" width="13.28515625" style="989" customWidth="1"/>
    <col min="11" max="11" width="11.5703125" style="989" customWidth="1"/>
    <col min="12" max="12" width="12.5703125" style="989" customWidth="1"/>
    <col min="13" max="16384" width="9.140625" style="989"/>
  </cols>
  <sheetData>
    <row r="1" spans="2:13">
      <c r="K1" s="1047" t="s">
        <v>871</v>
      </c>
      <c r="L1" s="986"/>
    </row>
    <row r="2" spans="2:13">
      <c r="L2" s="986"/>
    </row>
    <row r="3" spans="2:13" ht="32.25" customHeight="1" thickBot="1">
      <c r="B3" s="1700" t="s">
        <v>997</v>
      </c>
      <c r="C3" s="1700"/>
      <c r="D3" s="1700"/>
      <c r="E3" s="1700"/>
      <c r="F3" s="1700"/>
      <c r="G3" s="1700"/>
      <c r="H3" s="1700"/>
      <c r="I3" s="1700"/>
      <c r="J3" s="1700"/>
      <c r="K3" s="1700"/>
      <c r="L3" s="986"/>
    </row>
    <row r="4" spans="2:13" ht="15.75" thickBot="1">
      <c r="B4" s="1701" t="s">
        <v>227</v>
      </c>
      <c r="C4" s="1702"/>
      <c r="D4" s="1702"/>
      <c r="E4" s="1702"/>
      <c r="F4" s="1702"/>
      <c r="G4" s="1702"/>
      <c r="H4" s="1702"/>
      <c r="I4" s="1702"/>
      <c r="J4" s="1702"/>
      <c r="K4" s="1703"/>
      <c r="L4" s="987"/>
    </row>
    <row r="5" spans="2:13" ht="15.75" thickBot="1">
      <c r="B5" s="1704" t="s">
        <v>805</v>
      </c>
      <c r="C5" s="1704" t="s">
        <v>806</v>
      </c>
      <c r="D5" s="1706" t="s">
        <v>181</v>
      </c>
      <c r="E5" s="1707"/>
      <c r="F5" s="1706" t="s">
        <v>85</v>
      </c>
      <c r="G5" s="1708"/>
      <c r="H5" s="1706" t="s">
        <v>86</v>
      </c>
      <c r="I5" s="1708"/>
      <c r="J5" s="1707" t="s">
        <v>63</v>
      </c>
      <c r="K5" s="1708"/>
    </row>
    <row r="6" spans="2:13" ht="48" customHeight="1" thickBot="1">
      <c r="B6" s="1705"/>
      <c r="C6" s="1705"/>
      <c r="D6" s="991" t="s">
        <v>807</v>
      </c>
      <c r="E6" s="992" t="s">
        <v>808</v>
      </c>
      <c r="F6" s="991" t="s">
        <v>807</v>
      </c>
      <c r="G6" s="992" t="s">
        <v>808</v>
      </c>
      <c r="H6" s="991" t="s">
        <v>807</v>
      </c>
      <c r="I6" s="992" t="s">
        <v>808</v>
      </c>
      <c r="J6" s="991" t="s">
        <v>807</v>
      </c>
      <c r="K6" s="992" t="s">
        <v>808</v>
      </c>
    </row>
    <row r="7" spans="2:13">
      <c r="B7" s="1016">
        <v>1</v>
      </c>
      <c r="C7" s="1036" t="s">
        <v>843</v>
      </c>
      <c r="D7" s="1021">
        <v>18950.858</v>
      </c>
      <c r="E7" s="1022">
        <f>D7/D36</f>
        <v>0.18614207767153895</v>
      </c>
      <c r="F7" s="1021">
        <v>5224.4411799999998</v>
      </c>
      <c r="G7" s="1022">
        <f>F7/F36</f>
        <v>9.5602712330850659E-2</v>
      </c>
      <c r="H7" s="1021">
        <v>901.74762999999996</v>
      </c>
      <c r="I7" s="1022">
        <f>H7/H36</f>
        <v>0.13255346670032153</v>
      </c>
      <c r="J7" s="995">
        <v>25077.04681</v>
      </c>
      <c r="K7" s="996">
        <v>0.15360295822929951</v>
      </c>
      <c r="L7" s="1037"/>
      <c r="M7" s="1037"/>
    </row>
    <row r="8" spans="2:13" ht="25.5">
      <c r="B8" s="1017">
        <v>2</v>
      </c>
      <c r="C8" s="1038" t="s">
        <v>785</v>
      </c>
      <c r="D8" s="1025">
        <v>0</v>
      </c>
      <c r="E8" s="1026">
        <v>0</v>
      </c>
      <c r="F8" s="1025">
        <v>0</v>
      </c>
      <c r="G8" s="1026">
        <v>0</v>
      </c>
      <c r="H8" s="1025">
        <v>0</v>
      </c>
      <c r="I8" s="1026">
        <v>0</v>
      </c>
      <c r="J8" s="999">
        <v>0</v>
      </c>
      <c r="K8" s="1000">
        <v>0</v>
      </c>
      <c r="L8" s="1037"/>
      <c r="M8" s="1037"/>
    </row>
    <row r="9" spans="2:13">
      <c r="B9" s="1017">
        <v>3</v>
      </c>
      <c r="C9" s="1038" t="s">
        <v>768</v>
      </c>
      <c r="D9" s="1025">
        <v>0</v>
      </c>
      <c r="E9" s="1026">
        <v>0</v>
      </c>
      <c r="F9" s="1025">
        <v>0</v>
      </c>
      <c r="G9" s="1026">
        <v>0</v>
      </c>
      <c r="H9" s="1025">
        <v>0</v>
      </c>
      <c r="I9" s="1026">
        <v>0</v>
      </c>
      <c r="J9" s="999">
        <v>0</v>
      </c>
      <c r="K9" s="1000">
        <v>0</v>
      </c>
      <c r="L9" s="1037"/>
      <c r="M9" s="1037"/>
    </row>
    <row r="10" spans="2:13" ht="25.5">
      <c r="B10" s="1017">
        <v>4</v>
      </c>
      <c r="C10" s="1038" t="s">
        <v>769</v>
      </c>
      <c r="D10" s="1025">
        <v>0</v>
      </c>
      <c r="E10" s="1026">
        <v>0</v>
      </c>
      <c r="F10" s="1025">
        <v>0</v>
      </c>
      <c r="G10" s="1026">
        <v>0</v>
      </c>
      <c r="H10" s="1025">
        <v>0</v>
      </c>
      <c r="I10" s="1026">
        <v>0</v>
      </c>
      <c r="J10" s="999">
        <v>0</v>
      </c>
      <c r="K10" s="1000">
        <v>0</v>
      </c>
      <c r="L10" s="1037"/>
      <c r="M10" s="1037"/>
    </row>
    <row r="11" spans="2:13">
      <c r="B11" s="1017">
        <v>5</v>
      </c>
      <c r="C11" s="1038" t="s">
        <v>844</v>
      </c>
      <c r="D11" s="1025">
        <v>66944.904999999999</v>
      </c>
      <c r="E11" s="1026">
        <f>D11/D36</f>
        <v>0.6575567030381313</v>
      </c>
      <c r="F11" s="1025">
        <v>27820.93491</v>
      </c>
      <c r="G11" s="1026">
        <f>F11/F36</f>
        <v>0.5090988194408288</v>
      </c>
      <c r="H11" s="1025">
        <v>5045.0636900000009</v>
      </c>
      <c r="I11" s="1026">
        <f>H11/H36</f>
        <v>0.74160514492665364</v>
      </c>
      <c r="J11" s="999">
        <v>99810.903599999991</v>
      </c>
      <c r="K11" s="1000">
        <v>0.61136585071834615</v>
      </c>
      <c r="L11" s="1037"/>
      <c r="M11" s="1037"/>
    </row>
    <row r="12" spans="2:13">
      <c r="B12" s="1018" t="s">
        <v>845</v>
      </c>
      <c r="C12" s="1039" t="s">
        <v>846</v>
      </c>
      <c r="D12" s="1027">
        <v>381.26400000000001</v>
      </c>
      <c r="E12" s="1028">
        <f>D12/$D$11</f>
        <v>5.6951906944972142E-3</v>
      </c>
      <c r="F12" s="1027">
        <v>756.15332000000012</v>
      </c>
      <c r="G12" s="1028">
        <f>F12/$F$11</f>
        <v>2.7179292228896562E-2</v>
      </c>
      <c r="H12" s="1027">
        <v>25.6525</v>
      </c>
      <c r="I12" s="1028">
        <f>H12/$H$11</f>
        <v>5.0846731728772278E-3</v>
      </c>
      <c r="J12" s="1003">
        <v>1163.0698200000002</v>
      </c>
      <c r="K12" s="1004">
        <v>1.1652733098791427E-2</v>
      </c>
      <c r="L12" s="1037"/>
      <c r="M12" s="1037"/>
    </row>
    <row r="13" spans="2:13">
      <c r="B13" s="1018" t="s">
        <v>847</v>
      </c>
      <c r="C13" s="1039" t="s">
        <v>848</v>
      </c>
      <c r="D13" s="1027">
        <v>2246.8200000000002</v>
      </c>
      <c r="E13" s="1028">
        <f>D13/$D$11</f>
        <v>3.3562225534564581E-2</v>
      </c>
      <c r="F13" s="1027">
        <v>8006.1083799999997</v>
      </c>
      <c r="G13" s="1028">
        <f>F13/$F$11</f>
        <v>0.28777280152157186</v>
      </c>
      <c r="H13" s="1027">
        <v>181.99976000000001</v>
      </c>
      <c r="I13" s="1028">
        <f>H13/$H$11</f>
        <v>3.6074819106991292E-2</v>
      </c>
      <c r="J13" s="1003">
        <v>10434.92814</v>
      </c>
      <c r="K13" s="1004">
        <v>0.10454697596786411</v>
      </c>
      <c r="L13" s="1037"/>
      <c r="M13" s="1037"/>
    </row>
    <row r="14" spans="2:13">
      <c r="B14" s="1018" t="s">
        <v>849</v>
      </c>
      <c r="C14" s="1039" t="s">
        <v>850</v>
      </c>
      <c r="D14" s="1027">
        <v>61932.516000000003</v>
      </c>
      <c r="E14" s="1028">
        <f>D14/$D$11</f>
        <v>0.92512665452284981</v>
      </c>
      <c r="F14" s="1027">
        <v>17865.965740000003</v>
      </c>
      <c r="G14" s="1028">
        <f>F14/$F$11</f>
        <v>0.64217704393457431</v>
      </c>
      <c r="H14" s="1027">
        <v>2667.7062500000002</v>
      </c>
      <c r="I14" s="1028">
        <f>H14/$H$11</f>
        <v>0.5287755346454307</v>
      </c>
      <c r="J14" s="1003">
        <v>82466.187990000006</v>
      </c>
      <c r="K14" s="1004">
        <v>0.82622424019413465</v>
      </c>
      <c r="L14" s="1037"/>
      <c r="M14" s="1037"/>
    </row>
    <row r="15" spans="2:13">
      <c r="B15" s="1018" t="s">
        <v>851</v>
      </c>
      <c r="C15" s="1039" t="s">
        <v>852</v>
      </c>
      <c r="D15" s="1027">
        <v>2366.3620000000001</v>
      </c>
      <c r="E15" s="1028">
        <f>D15/$D$11</f>
        <v>3.5347902876253244E-2</v>
      </c>
      <c r="F15" s="1027">
        <v>1189.5114699999999</v>
      </c>
      <c r="G15" s="1028">
        <f>F15/$F$11</f>
        <v>4.2755984795192492E-2</v>
      </c>
      <c r="H15" s="1027">
        <v>2168.1810800000003</v>
      </c>
      <c r="I15" s="1028">
        <f>H15/$H$11</f>
        <v>0.42976287579830336</v>
      </c>
      <c r="J15" s="1003">
        <v>5724.0545499999998</v>
      </c>
      <c r="K15" s="1004">
        <v>5.7348990376237814E-2</v>
      </c>
      <c r="L15" s="1037"/>
      <c r="M15" s="1037"/>
    </row>
    <row r="16" spans="2:13">
      <c r="B16" s="1018" t="s">
        <v>853</v>
      </c>
      <c r="C16" s="1039" t="s">
        <v>854</v>
      </c>
      <c r="D16" s="1027">
        <v>17.943000000000001</v>
      </c>
      <c r="E16" s="1028">
        <f>D16/$D$11</f>
        <v>2.6802637183516806E-4</v>
      </c>
      <c r="F16" s="1027">
        <v>3.1960000000000002</v>
      </c>
      <c r="G16" s="1028">
        <f>F16/$F$11</f>
        <v>1.1487751976484532E-4</v>
      </c>
      <c r="H16" s="1027">
        <v>1.5241</v>
      </c>
      <c r="I16" s="1028">
        <f>H16/$H$11</f>
        <v>3.0209727639731734E-4</v>
      </c>
      <c r="J16" s="1003">
        <v>22.6631</v>
      </c>
      <c r="K16" s="1004">
        <v>2.270603629722074E-4</v>
      </c>
      <c r="L16" s="1037"/>
      <c r="M16" s="1037"/>
    </row>
    <row r="17" spans="2:13">
      <c r="B17" s="1017">
        <v>6</v>
      </c>
      <c r="C17" s="1038" t="s">
        <v>855</v>
      </c>
      <c r="D17" s="1025">
        <v>894.97400000000005</v>
      </c>
      <c r="E17" s="1026">
        <f>D17/D36</f>
        <v>8.7907534224575951E-3</v>
      </c>
      <c r="F17" s="1025">
        <v>3740.9142999999999</v>
      </c>
      <c r="G17" s="1026">
        <f>F17/F36</f>
        <v>6.8455465638387294E-2</v>
      </c>
      <c r="H17" s="1025">
        <v>153.73750000000001</v>
      </c>
      <c r="I17" s="1026">
        <f>H17/H36</f>
        <v>2.2598826887785316E-2</v>
      </c>
      <c r="J17" s="999">
        <v>4789.6257999999998</v>
      </c>
      <c r="K17" s="1000">
        <v>2.933761288821294E-2</v>
      </c>
      <c r="L17" s="1037"/>
      <c r="M17" s="1037"/>
    </row>
    <row r="18" spans="2:13">
      <c r="B18" s="1018" t="s">
        <v>810</v>
      </c>
      <c r="C18" s="1039" t="s">
        <v>846</v>
      </c>
      <c r="D18" s="1027">
        <v>116.322</v>
      </c>
      <c r="E18" s="1028">
        <f>D18/$D$17</f>
        <v>0.12997249082096241</v>
      </c>
      <c r="F18" s="1027">
        <v>223.26354000000001</v>
      </c>
      <c r="G18" s="1028">
        <f>F18/$F$17</f>
        <v>5.9681543626914954E-2</v>
      </c>
      <c r="H18" s="1027">
        <v>46.180999999999997</v>
      </c>
      <c r="I18" s="1028">
        <f>H18/$H$17</f>
        <v>0.30038864948369781</v>
      </c>
      <c r="J18" s="1003">
        <v>385.76654000000002</v>
      </c>
      <c r="K18" s="1004">
        <v>8.0542104145171434E-2</v>
      </c>
      <c r="L18" s="1037"/>
      <c r="M18" s="1037"/>
    </row>
    <row r="19" spans="2:13">
      <c r="B19" s="1018" t="s">
        <v>812</v>
      </c>
      <c r="C19" s="1039" t="s">
        <v>848</v>
      </c>
      <c r="D19" s="1027">
        <v>771.63300000000004</v>
      </c>
      <c r="E19" s="1028">
        <f>D19/$D$17</f>
        <v>0.86218482324626189</v>
      </c>
      <c r="F19" s="1027">
        <v>3474.63276</v>
      </c>
      <c r="G19" s="1028">
        <f>F19/$F$17</f>
        <v>0.92881912852160231</v>
      </c>
      <c r="H19" s="1027">
        <v>50.927309999999999</v>
      </c>
      <c r="I19" s="1028">
        <f>H19/$H$17</f>
        <v>0.331261468412066</v>
      </c>
      <c r="J19" s="1003">
        <v>4297.1930700000003</v>
      </c>
      <c r="K19" s="1004">
        <v>0.89718764042067767</v>
      </c>
      <c r="L19" s="1037"/>
      <c r="M19" s="1037"/>
    </row>
    <row r="20" spans="2:13">
      <c r="B20" s="1018" t="s">
        <v>856</v>
      </c>
      <c r="C20" s="1039" t="s">
        <v>850</v>
      </c>
      <c r="D20" s="1027">
        <v>0</v>
      </c>
      <c r="E20" s="1028">
        <f>D20/$D$17</f>
        <v>0</v>
      </c>
      <c r="F20" s="1027">
        <v>0</v>
      </c>
      <c r="G20" s="1028">
        <f>F20/$F$17</f>
        <v>0</v>
      </c>
      <c r="H20" s="1027">
        <v>1.5669999999999999</v>
      </c>
      <c r="I20" s="1028">
        <f>H20/$H$17</f>
        <v>1.0192698593381575E-2</v>
      </c>
      <c r="J20" s="1003">
        <v>1.5669999999999999</v>
      </c>
      <c r="K20" s="1004">
        <v>3.2716543325785492E-4</v>
      </c>
      <c r="L20" s="1037"/>
      <c r="M20" s="1037"/>
    </row>
    <row r="21" spans="2:13">
      <c r="B21" s="1018" t="s">
        <v>857</v>
      </c>
      <c r="C21" s="1039" t="s">
        <v>852</v>
      </c>
      <c r="D21" s="1027">
        <v>0</v>
      </c>
      <c r="E21" s="1028">
        <f>D21/$D$17</f>
        <v>0</v>
      </c>
      <c r="F21" s="1027">
        <v>0</v>
      </c>
      <c r="G21" s="1028">
        <f>F21/$F$17</f>
        <v>0</v>
      </c>
      <c r="H21" s="1027">
        <v>55.062190000000001</v>
      </c>
      <c r="I21" s="1028">
        <f>H21/$H$17</f>
        <v>0.35815718351085452</v>
      </c>
      <c r="J21" s="1003">
        <v>55.062190000000001</v>
      </c>
      <c r="K21" s="1004">
        <v>1.1496136086455857E-2</v>
      </c>
      <c r="L21" s="1037"/>
      <c r="M21" s="1037"/>
    </row>
    <row r="22" spans="2:13">
      <c r="B22" s="1018" t="s">
        <v>858</v>
      </c>
      <c r="C22" s="1039" t="s">
        <v>854</v>
      </c>
      <c r="D22" s="1027">
        <v>7.0190000000000001</v>
      </c>
      <c r="E22" s="1028">
        <f>D22/$D$17</f>
        <v>7.8426859327757007E-3</v>
      </c>
      <c r="F22" s="1027">
        <v>43.018000000000001</v>
      </c>
      <c r="G22" s="1028">
        <f>F22/$F$17</f>
        <v>1.1499327851482725E-2</v>
      </c>
      <c r="H22" s="1027">
        <v>0</v>
      </c>
      <c r="I22" s="1028">
        <f>H22/$H$17</f>
        <v>0</v>
      </c>
      <c r="J22" s="1003">
        <v>50.036999999999999</v>
      </c>
      <c r="K22" s="1004">
        <v>1.0446953914437325E-2</v>
      </c>
      <c r="L22" s="1037"/>
      <c r="M22" s="1037"/>
    </row>
    <row r="23" spans="2:13">
      <c r="B23" s="1017">
        <v>7</v>
      </c>
      <c r="C23" s="1038" t="s">
        <v>790</v>
      </c>
      <c r="D23" s="1025">
        <v>9185.17</v>
      </c>
      <c r="E23" s="1026">
        <f>D23/D36</f>
        <v>9.0220011545983261E-2</v>
      </c>
      <c r="F23" s="1025">
        <v>12209.032349999999</v>
      </c>
      <c r="G23" s="1026">
        <f>F23/F36</f>
        <v>0.22341463275792869</v>
      </c>
      <c r="H23" s="1025">
        <v>116.77310999999999</v>
      </c>
      <c r="I23" s="1026">
        <f>H23/H36</f>
        <v>1.7165202361416779E-2</v>
      </c>
      <c r="J23" s="999">
        <v>21510.975460000001</v>
      </c>
      <c r="K23" s="1000">
        <v>0.13175991136788354</v>
      </c>
      <c r="L23" s="1037"/>
      <c r="M23" s="1037"/>
    </row>
    <row r="24" spans="2:13">
      <c r="B24" s="1018" t="s">
        <v>814</v>
      </c>
      <c r="C24" s="1039" t="s">
        <v>811</v>
      </c>
      <c r="D24" s="1027">
        <v>8164.0529999999999</v>
      </c>
      <c r="E24" s="1028">
        <f>D24/D23</f>
        <v>0.88882982024284796</v>
      </c>
      <c r="F24" s="1027">
        <v>10729.30486</v>
      </c>
      <c r="G24" s="1028">
        <f>F24/F23</f>
        <v>0.87880059225168661</v>
      </c>
      <c r="H24" s="1027">
        <v>38.748150000000003</v>
      </c>
      <c r="I24" s="1028">
        <f>H24/H23</f>
        <v>0.3318242530322264</v>
      </c>
      <c r="J24" s="1003">
        <v>18932.106010000003</v>
      </c>
      <c r="K24" s="1004">
        <v>0.8801137840171197</v>
      </c>
      <c r="L24" s="1037"/>
      <c r="M24" s="1037"/>
    </row>
    <row r="25" spans="2:13">
      <c r="B25" s="1018" t="s">
        <v>815</v>
      </c>
      <c r="C25" s="1039" t="s">
        <v>813</v>
      </c>
      <c r="D25" s="1027">
        <v>1021.117</v>
      </c>
      <c r="E25" s="1028">
        <f>D25/D23</f>
        <v>0.11117017975715202</v>
      </c>
      <c r="F25" s="1027">
        <v>1479.72749</v>
      </c>
      <c r="G25" s="1028">
        <f>F25/F23</f>
        <v>0.12119940774831349</v>
      </c>
      <c r="H25" s="1027">
        <v>78.024959999999993</v>
      </c>
      <c r="I25" s="1028">
        <f>H25/H23</f>
        <v>0.66817574696777371</v>
      </c>
      <c r="J25" s="1003">
        <v>2578.8694500000001</v>
      </c>
      <c r="K25" s="1004">
        <v>0.11988621598288039</v>
      </c>
      <c r="L25" s="1037"/>
      <c r="M25" s="1037"/>
    </row>
    <row r="26" spans="2:13">
      <c r="B26" s="1017">
        <v>8</v>
      </c>
      <c r="C26" s="1038" t="s">
        <v>791</v>
      </c>
      <c r="D26" s="1025">
        <v>0</v>
      </c>
      <c r="E26" s="1026">
        <v>0</v>
      </c>
      <c r="F26" s="1025">
        <v>0</v>
      </c>
      <c r="G26" s="1026">
        <v>0</v>
      </c>
      <c r="H26" s="1025">
        <v>0</v>
      </c>
      <c r="I26" s="1026">
        <v>0</v>
      </c>
      <c r="J26" s="999">
        <v>0</v>
      </c>
      <c r="K26" s="1000">
        <v>0</v>
      </c>
      <c r="L26" s="1037"/>
      <c r="M26" s="1037"/>
    </row>
    <row r="27" spans="2:13">
      <c r="B27" s="1017">
        <v>9</v>
      </c>
      <c r="C27" s="1038" t="s">
        <v>859</v>
      </c>
      <c r="D27" s="1025">
        <v>536.72400000000005</v>
      </c>
      <c r="E27" s="1026">
        <f>D27/$D$36</f>
        <v>5.2718943119187045E-3</v>
      </c>
      <c r="F27" s="1025">
        <v>361.29429000000005</v>
      </c>
      <c r="G27" s="1026">
        <f>F27/$F$36</f>
        <v>6.6113700745404781E-3</v>
      </c>
      <c r="H27" s="1025">
        <v>51.194400000000002</v>
      </c>
      <c r="I27" s="1026">
        <f>H27/$H$36</f>
        <v>7.5253817918467299E-3</v>
      </c>
      <c r="J27" s="999">
        <v>949.21269000000007</v>
      </c>
      <c r="K27" s="1000">
        <v>5.8141565981624857E-3</v>
      </c>
      <c r="L27" s="1037"/>
      <c r="M27" s="1037"/>
    </row>
    <row r="28" spans="2:13" ht="25.5">
      <c r="B28" s="1017">
        <v>10</v>
      </c>
      <c r="C28" s="1038" t="s">
        <v>860</v>
      </c>
      <c r="D28" s="1025">
        <v>8.7460000000000004</v>
      </c>
      <c r="E28" s="1026">
        <f t="shared" ref="E28:E36" si="0">D28/$D$36</f>
        <v>8.590632737131372E-5</v>
      </c>
      <c r="F28" s="1025">
        <v>11.500020000000001</v>
      </c>
      <c r="G28" s="1026">
        <f t="shared" ref="G28:G36" si="1">F28/$F$36</f>
        <v>2.1044032576495185E-4</v>
      </c>
      <c r="H28" s="1025">
        <v>1.8490599999999999</v>
      </c>
      <c r="I28" s="1026">
        <f t="shared" ref="I28:I36" si="2">H28/$H$36</f>
        <v>2.7180477661681968E-4</v>
      </c>
      <c r="J28" s="999">
        <v>22.095080000000003</v>
      </c>
      <c r="K28" s="1000">
        <v>1.3533769251328486E-4</v>
      </c>
      <c r="L28" s="1037"/>
      <c r="M28" s="1037"/>
    </row>
    <row r="29" spans="2:13">
      <c r="B29" s="1017">
        <v>11</v>
      </c>
      <c r="C29" s="1038" t="s">
        <v>861</v>
      </c>
      <c r="D29" s="1025">
        <v>0.378</v>
      </c>
      <c r="E29" s="1026">
        <f t="shared" si="0"/>
        <v>3.7128506455930239E-6</v>
      </c>
      <c r="F29" s="1025">
        <v>0.69179000000000002</v>
      </c>
      <c r="G29" s="1026">
        <f t="shared" si="1"/>
        <v>1.2659153024163091E-5</v>
      </c>
      <c r="H29" s="1025">
        <v>0</v>
      </c>
      <c r="I29" s="1026">
        <f t="shared" si="2"/>
        <v>0</v>
      </c>
      <c r="J29" s="999">
        <v>1.06979</v>
      </c>
      <c r="K29" s="1000">
        <v>6.5527216952274897E-6</v>
      </c>
      <c r="L29" s="1037"/>
      <c r="M29" s="1037"/>
    </row>
    <row r="30" spans="2:13">
      <c r="B30" s="1017">
        <v>12</v>
      </c>
      <c r="C30" s="1038" t="s">
        <v>862</v>
      </c>
      <c r="D30" s="1025">
        <v>0</v>
      </c>
      <c r="E30" s="1026">
        <f t="shared" si="0"/>
        <v>0</v>
      </c>
      <c r="F30" s="1025">
        <v>0</v>
      </c>
      <c r="G30" s="1026">
        <f t="shared" si="1"/>
        <v>0</v>
      </c>
      <c r="H30" s="1025">
        <v>2.29331</v>
      </c>
      <c r="I30" s="1026">
        <f t="shared" si="2"/>
        <v>3.3710783439321534E-4</v>
      </c>
      <c r="J30" s="999">
        <v>2.29331</v>
      </c>
      <c r="K30" s="1000">
        <v>1.4047076707467965E-5</v>
      </c>
      <c r="L30" s="1037"/>
      <c r="M30" s="1037"/>
    </row>
    <row r="31" spans="2:13" ht="25.5">
      <c r="B31" s="1017">
        <v>13</v>
      </c>
      <c r="C31" s="1038" t="s">
        <v>863</v>
      </c>
      <c r="D31" s="1025">
        <v>4580.9589999999998</v>
      </c>
      <c r="E31" s="1026">
        <f t="shared" si="0"/>
        <v>4.4995811059749133E-2</v>
      </c>
      <c r="F31" s="1025">
        <v>2521.7049999999999</v>
      </c>
      <c r="G31" s="1026">
        <f t="shared" si="1"/>
        <v>4.6144999894183476E-2</v>
      </c>
      <c r="H31" s="1025">
        <v>492.04050000000001</v>
      </c>
      <c r="I31" s="1026">
        <f t="shared" si="2"/>
        <v>7.2328079234274853E-2</v>
      </c>
      <c r="J31" s="999">
        <v>7594.7044999999998</v>
      </c>
      <c r="K31" s="1000">
        <v>4.6519396279636041E-2</v>
      </c>
      <c r="L31" s="1037"/>
      <c r="M31" s="1037"/>
    </row>
    <row r="32" spans="2:13" ht="25.5">
      <c r="B32" s="1017">
        <v>14</v>
      </c>
      <c r="C32" s="1038" t="s">
        <v>864</v>
      </c>
      <c r="D32" s="1025">
        <v>0</v>
      </c>
      <c r="E32" s="1026">
        <f t="shared" si="0"/>
        <v>0</v>
      </c>
      <c r="F32" s="1025">
        <v>0</v>
      </c>
      <c r="G32" s="1026">
        <f t="shared" si="1"/>
        <v>0</v>
      </c>
      <c r="H32" s="1025">
        <v>0</v>
      </c>
      <c r="I32" s="1026">
        <f t="shared" si="2"/>
        <v>0</v>
      </c>
      <c r="J32" s="999">
        <v>0</v>
      </c>
      <c r="K32" s="1000">
        <v>0</v>
      </c>
      <c r="L32" s="1037"/>
      <c r="M32" s="1037"/>
    </row>
    <row r="33" spans="2:13">
      <c r="B33" s="1017">
        <v>15</v>
      </c>
      <c r="C33" s="1038" t="s">
        <v>865</v>
      </c>
      <c r="D33" s="1025">
        <v>532.76800000000003</v>
      </c>
      <c r="E33" s="1026">
        <f t="shared" si="0"/>
        <v>5.2330370707706457E-3</v>
      </c>
      <c r="F33" s="1025">
        <v>218.36826000000002</v>
      </c>
      <c r="G33" s="1026">
        <f t="shared" si="1"/>
        <v>3.9959485088830893E-3</v>
      </c>
      <c r="H33" s="1025">
        <v>33.781169999999996</v>
      </c>
      <c r="I33" s="1026">
        <f t="shared" si="2"/>
        <v>4.9657033117934566E-3</v>
      </c>
      <c r="J33" s="999">
        <v>784.91742999999997</v>
      </c>
      <c r="K33" s="1000">
        <v>4.8078085161790667E-3</v>
      </c>
      <c r="L33" s="1037"/>
      <c r="M33" s="1037"/>
    </row>
    <row r="34" spans="2:13">
      <c r="B34" s="1005">
        <v>16</v>
      </c>
      <c r="C34" s="1040" t="s">
        <v>866</v>
      </c>
      <c r="D34" s="1032">
        <v>101635.482</v>
      </c>
      <c r="E34" s="1041">
        <f t="shared" si="0"/>
        <v>0.99829990729856655</v>
      </c>
      <c r="F34" s="1042">
        <v>52108.882099999995</v>
      </c>
      <c r="G34" s="1041">
        <f t="shared" si="1"/>
        <v>0.95354704812439162</v>
      </c>
      <c r="H34" s="1043">
        <v>6798.4803700000002</v>
      </c>
      <c r="I34" s="1041">
        <f t="shared" si="2"/>
        <v>0.99935071782510232</v>
      </c>
      <c r="J34" s="1007">
        <v>160542.84447000001</v>
      </c>
      <c r="K34" s="1008">
        <v>0.98336363208863575</v>
      </c>
      <c r="L34" s="1037"/>
      <c r="M34" s="1037"/>
    </row>
    <row r="35" spans="2:13">
      <c r="B35" s="1017">
        <v>17</v>
      </c>
      <c r="C35" s="1038" t="s">
        <v>867</v>
      </c>
      <c r="D35" s="1025">
        <v>173.084</v>
      </c>
      <c r="E35" s="1026">
        <f t="shared" si="0"/>
        <v>1.7000927014333941E-3</v>
      </c>
      <c r="F35" s="1025">
        <v>2538.5337800000002</v>
      </c>
      <c r="G35" s="1026">
        <f t="shared" si="1"/>
        <v>4.6452951875608439E-2</v>
      </c>
      <c r="H35" s="1025">
        <v>4.4169999999999998</v>
      </c>
      <c r="I35" s="1026">
        <f t="shared" si="2"/>
        <v>6.4928217489778185E-4</v>
      </c>
      <c r="J35" s="999">
        <v>2716.0347800000004</v>
      </c>
      <c r="K35" s="1000">
        <v>1.663636791136431E-2</v>
      </c>
      <c r="L35" s="1037"/>
      <c r="M35" s="1037"/>
    </row>
    <row r="36" spans="2:13" ht="39" thickBot="1">
      <c r="B36" s="1010">
        <v>18</v>
      </c>
      <c r="C36" s="1044" t="s">
        <v>868</v>
      </c>
      <c r="D36" s="1034">
        <v>101808.56600000001</v>
      </c>
      <c r="E36" s="1045">
        <f t="shared" si="0"/>
        <v>1</v>
      </c>
      <c r="F36" s="1046">
        <v>54647.415879999993</v>
      </c>
      <c r="G36" s="1045">
        <f t="shared" si="1"/>
        <v>1</v>
      </c>
      <c r="H36" s="1046">
        <v>6802.8973699999997</v>
      </c>
      <c r="I36" s="1045">
        <f t="shared" si="2"/>
        <v>1</v>
      </c>
      <c r="J36" s="1012">
        <v>163258.87925</v>
      </c>
      <c r="K36" s="1013">
        <v>1</v>
      </c>
      <c r="L36" s="1037"/>
      <c r="M36" s="1037"/>
    </row>
    <row r="37" spans="2:13">
      <c r="J37" s="1019"/>
    </row>
    <row r="38" spans="2:13">
      <c r="J38" s="1020"/>
    </row>
    <row r="39" spans="2:13">
      <c r="J39" s="1020"/>
    </row>
    <row r="40" spans="2:13">
      <c r="J40" s="1020"/>
    </row>
  </sheetData>
  <mergeCells count="8">
    <mergeCell ref="B3:K3"/>
    <mergeCell ref="B4:K4"/>
    <mergeCell ref="B5:B6"/>
    <mergeCell ref="C5:C6"/>
    <mergeCell ref="D5:E5"/>
    <mergeCell ref="F5:G5"/>
    <mergeCell ref="H5:I5"/>
    <mergeCell ref="J5:K5"/>
  </mergeCells>
  <pageMargins left="0.23" right="0.22" top="0.51" bottom="0.47" header="0.31496062992125984" footer="0.31496062992125984"/>
  <pageSetup paperSize="9" scale="81" orientation="landscape" r:id="rId1"/>
</worksheet>
</file>

<file path=xl/worksheets/sheet31.xml><?xml version="1.0" encoding="utf-8"?>
<worksheet xmlns="http://schemas.openxmlformats.org/spreadsheetml/2006/main" xmlns:r="http://schemas.openxmlformats.org/officeDocument/2006/relationships">
  <sheetPr>
    <pageSetUpPr fitToPage="1"/>
  </sheetPr>
  <dimension ref="A1:P32"/>
  <sheetViews>
    <sheetView workbookViewId="0">
      <selection activeCell="D28" sqref="D28"/>
    </sheetView>
  </sheetViews>
  <sheetFormatPr defaultRowHeight="12.75"/>
  <cols>
    <col min="1" max="1" width="35.7109375" style="1048" customWidth="1"/>
    <col min="2" max="2" width="10.140625" style="1048" bestFit="1" customWidth="1"/>
    <col min="3" max="3" width="12.85546875" style="1048" bestFit="1" customWidth="1"/>
    <col min="4" max="4" width="15" style="1048" bestFit="1" customWidth="1"/>
    <col min="5" max="5" width="10.140625" style="1048" bestFit="1" customWidth="1"/>
    <col min="6" max="6" width="12.85546875" style="1048" bestFit="1" customWidth="1"/>
    <col min="7" max="7" width="12.5703125" style="1048" bestFit="1" customWidth="1"/>
    <col min="8" max="8" width="9.140625" style="1048"/>
    <col min="9" max="9" width="12.85546875" style="1048" bestFit="1" customWidth="1"/>
    <col min="10" max="10" width="12.5703125" style="1048" bestFit="1" customWidth="1"/>
    <col min="11" max="11" width="9.140625" style="1048"/>
    <col min="12" max="12" width="12.85546875" style="1048" bestFit="1" customWidth="1"/>
    <col min="13" max="13" width="12.5703125" style="1048" bestFit="1" customWidth="1"/>
    <col min="14" max="16384" width="9.140625" style="1048"/>
  </cols>
  <sheetData>
    <row r="1" spans="1:13">
      <c r="L1" s="1715" t="s">
        <v>869</v>
      </c>
      <c r="M1" s="1715"/>
    </row>
    <row r="3" spans="1:13">
      <c r="A3" s="1716" t="s">
        <v>872</v>
      </c>
      <c r="B3" s="1716"/>
      <c r="C3" s="1716"/>
      <c r="D3" s="1716"/>
      <c r="E3" s="1716"/>
      <c r="F3" s="1716"/>
      <c r="G3" s="1716"/>
      <c r="H3" s="1716"/>
      <c r="I3" s="1716"/>
      <c r="J3" s="1716"/>
      <c r="K3" s="1716"/>
      <c r="L3" s="1716"/>
      <c r="M3" s="1716"/>
    </row>
    <row r="5" spans="1:13" ht="13.5" thickBot="1">
      <c r="L5" s="1717" t="s">
        <v>1</v>
      </c>
      <c r="M5" s="1717"/>
    </row>
    <row r="6" spans="1:13">
      <c r="A6" s="1718" t="s">
        <v>873</v>
      </c>
      <c r="B6" s="1720" t="s">
        <v>181</v>
      </c>
      <c r="C6" s="1721"/>
      <c r="D6" s="1722"/>
      <c r="E6" s="1723" t="s">
        <v>85</v>
      </c>
      <c r="F6" s="1721"/>
      <c r="G6" s="1724"/>
      <c r="H6" s="1720" t="s">
        <v>86</v>
      </c>
      <c r="I6" s="1721"/>
      <c r="J6" s="1724"/>
      <c r="K6" s="1720" t="s">
        <v>747</v>
      </c>
      <c r="L6" s="1721"/>
      <c r="M6" s="1724"/>
    </row>
    <row r="7" spans="1:13" ht="41.25" customHeight="1" thickBot="1">
      <c r="A7" s="1719"/>
      <c r="B7" s="1049" t="s">
        <v>874</v>
      </c>
      <c r="C7" s="1050" t="s">
        <v>1040</v>
      </c>
      <c r="D7" s="1051" t="s">
        <v>1039</v>
      </c>
      <c r="E7" s="1052" t="s">
        <v>874</v>
      </c>
      <c r="F7" s="1050" t="s">
        <v>1040</v>
      </c>
      <c r="G7" s="1053" t="s">
        <v>875</v>
      </c>
      <c r="H7" s="1049" t="s">
        <v>874</v>
      </c>
      <c r="I7" s="1050" t="s">
        <v>1040</v>
      </c>
      <c r="J7" s="1053" t="s">
        <v>1039</v>
      </c>
      <c r="K7" s="1049" t="s">
        <v>874</v>
      </c>
      <c r="L7" s="1050" t="s">
        <v>1040</v>
      </c>
      <c r="M7" s="1053" t="s">
        <v>1039</v>
      </c>
    </row>
    <row r="8" spans="1:13">
      <c r="A8" s="1054" t="s">
        <v>876</v>
      </c>
      <c r="B8" s="1055">
        <v>85823.019220000002</v>
      </c>
      <c r="C8" s="1056">
        <v>21721.876179999999</v>
      </c>
      <c r="D8" s="1057">
        <v>85549.999819999997</v>
      </c>
      <c r="E8" s="1058">
        <v>39716.080989999988</v>
      </c>
      <c r="F8" s="1056">
        <v>7858.2598499999995</v>
      </c>
      <c r="G8" s="1059">
        <v>41267.779609999976</v>
      </c>
      <c r="H8" s="1055">
        <v>8648.4582599999994</v>
      </c>
      <c r="I8" s="1056">
        <v>1664.9249299999999</v>
      </c>
      <c r="J8" s="1059">
        <v>6149.1659799999998</v>
      </c>
      <c r="K8" s="1055">
        <v>134187.55846999999</v>
      </c>
      <c r="L8" s="1056">
        <v>31245.060960000003</v>
      </c>
      <c r="M8" s="1059">
        <v>132966.94540999999</v>
      </c>
    </row>
    <row r="9" spans="1:13">
      <c r="A9" s="1060" t="s">
        <v>877</v>
      </c>
      <c r="B9" s="1061">
        <v>46292.372080000008</v>
      </c>
      <c r="C9" s="1062">
        <v>7928.7010399999999</v>
      </c>
      <c r="D9" s="1063">
        <v>128764.42461</v>
      </c>
      <c r="E9" s="1064">
        <v>35159.751660000002</v>
      </c>
      <c r="F9" s="1062">
        <v>10389.795960000001</v>
      </c>
      <c r="G9" s="1065">
        <v>36914.232479999999</v>
      </c>
      <c r="H9" s="1061">
        <v>4627.0390400000006</v>
      </c>
      <c r="I9" s="1062">
        <v>307.52499999999998</v>
      </c>
      <c r="J9" s="1065">
        <v>9281.0082199999997</v>
      </c>
      <c r="K9" s="1061">
        <v>86079.162779999999</v>
      </c>
      <c r="L9" s="1062">
        <v>18626.022000000001</v>
      </c>
      <c r="M9" s="1065">
        <v>174959.66531000001</v>
      </c>
    </row>
    <row r="10" spans="1:13" ht="25.5">
      <c r="A10" s="1060" t="s">
        <v>878</v>
      </c>
      <c r="B10" s="1061">
        <v>39530.647139999986</v>
      </c>
      <c r="C10" s="1062">
        <v>13793.175139999999</v>
      </c>
      <c r="D10" s="1063">
        <v>-43214.424789999997</v>
      </c>
      <c r="E10" s="1064">
        <v>4556.3293300000005</v>
      </c>
      <c r="F10" s="1062">
        <v>-2531.5361100000005</v>
      </c>
      <c r="G10" s="1065">
        <v>4353.5471300000027</v>
      </c>
      <c r="H10" s="1061">
        <v>4021.4192199999993</v>
      </c>
      <c r="I10" s="1062">
        <v>1357.39993</v>
      </c>
      <c r="J10" s="1065">
        <v>-3131.8422400000004</v>
      </c>
      <c r="K10" s="1061">
        <v>48108.39568999999</v>
      </c>
      <c r="L10" s="1062">
        <v>12619.038960000002</v>
      </c>
      <c r="M10" s="1065">
        <v>-41992.719899999996</v>
      </c>
    </row>
    <row r="11" spans="1:13" ht="25.5">
      <c r="A11" s="1060" t="s">
        <v>879</v>
      </c>
      <c r="B11" s="1061">
        <v>-0.89400000000000002</v>
      </c>
      <c r="C11" s="1062">
        <v>0</v>
      </c>
      <c r="D11" s="1063">
        <v>0</v>
      </c>
      <c r="E11" s="1064">
        <v>0</v>
      </c>
      <c r="F11" s="1062">
        <v>510.17212999999998</v>
      </c>
      <c r="G11" s="1065">
        <v>645.52562</v>
      </c>
      <c r="H11" s="1061">
        <v>0</v>
      </c>
      <c r="I11" s="1062">
        <v>0</v>
      </c>
      <c r="J11" s="1065">
        <v>199.45309623000003</v>
      </c>
      <c r="K11" s="1061">
        <v>-0.89400000000000002</v>
      </c>
      <c r="L11" s="1062">
        <v>510.17212999999998</v>
      </c>
      <c r="M11" s="1065">
        <v>844.97871623000015</v>
      </c>
    </row>
    <row r="12" spans="1:13">
      <c r="A12" s="1066" t="s">
        <v>1038</v>
      </c>
      <c r="B12" s="1067">
        <v>39529.753139999986</v>
      </c>
      <c r="C12" s="1068">
        <v>13793.175139999999</v>
      </c>
      <c r="D12" s="1069">
        <v>-43214.424789999997</v>
      </c>
      <c r="E12" s="1070">
        <v>4556.3293300000005</v>
      </c>
      <c r="F12" s="1068">
        <v>-2021.3639800000001</v>
      </c>
      <c r="G12" s="1071">
        <v>4999.0727500000021</v>
      </c>
      <c r="H12" s="1067">
        <v>4021.4192199999993</v>
      </c>
      <c r="I12" s="1068">
        <v>1357.39993</v>
      </c>
      <c r="J12" s="1071">
        <v>-2932.3891437700013</v>
      </c>
      <c r="K12" s="1067">
        <v>48107.50168999999</v>
      </c>
      <c r="L12" s="1068">
        <v>13129.211090000001</v>
      </c>
      <c r="M12" s="1071">
        <v>-41147.741183769991</v>
      </c>
    </row>
    <row r="13" spans="1:13" ht="26.25" thickBot="1">
      <c r="A13" s="1066" t="s">
        <v>880</v>
      </c>
      <c r="B13" s="1072">
        <v>129.16532155300001</v>
      </c>
      <c r="C13" s="1073">
        <v>42.175401704000002</v>
      </c>
      <c r="D13" s="1074">
        <v>160.19565203400003</v>
      </c>
      <c r="E13" s="1072">
        <v>-329.46441691299998</v>
      </c>
      <c r="F13" s="1073">
        <v>13.671004119999999</v>
      </c>
      <c r="G13" s="1075">
        <v>528.31642665100003</v>
      </c>
      <c r="H13" s="1074">
        <v>-43.333807960000009</v>
      </c>
      <c r="I13" s="1073">
        <v>4.6277402240000001</v>
      </c>
      <c r="J13" s="1075">
        <v>33.318999846990003</v>
      </c>
      <c r="K13" s="1074">
        <v>-243.63290332</v>
      </c>
      <c r="L13" s="1073">
        <v>60.474146047999987</v>
      </c>
      <c r="M13" s="1075">
        <v>721.83107853198999</v>
      </c>
    </row>
    <row r="14" spans="1:13">
      <c r="A14" s="1076" t="s">
        <v>881</v>
      </c>
      <c r="B14" s="1709">
        <v>331.53637529100001</v>
      </c>
      <c r="C14" s="1710"/>
      <c r="D14" s="1710"/>
      <c r="E14" s="1709">
        <v>212.52301385800001</v>
      </c>
      <c r="F14" s="1710"/>
      <c r="G14" s="1711"/>
      <c r="H14" s="1710">
        <v>-5.3870678890099999</v>
      </c>
      <c r="I14" s="1710"/>
      <c r="J14" s="1711"/>
      <c r="K14" s="1710">
        <v>538.67232125998987</v>
      </c>
      <c r="L14" s="1710"/>
      <c r="M14" s="1711"/>
    </row>
    <row r="15" spans="1:13" ht="26.25" thickBot="1">
      <c r="A15" s="1077" t="s">
        <v>882</v>
      </c>
      <c r="B15" s="1712">
        <v>1.3369752790148785E-2</v>
      </c>
      <c r="C15" s="1713"/>
      <c r="D15" s="1714"/>
      <c r="E15" s="1712">
        <v>1.6872305079715849E-2</v>
      </c>
      <c r="F15" s="1713"/>
      <c r="G15" s="1714"/>
      <c r="H15" s="1712">
        <v>-1.1528250497106472E-3</v>
      </c>
      <c r="I15" s="1713"/>
      <c r="J15" s="1714"/>
      <c r="K15" s="1712">
        <v>1.280528987770682E-2</v>
      </c>
      <c r="L15" s="1713"/>
      <c r="M15" s="1714"/>
    </row>
    <row r="18" spans="1:16" ht="15">
      <c r="B18"/>
      <c r="C18" s="1078"/>
      <c r="D18" s="1078"/>
      <c r="E18" s="1078"/>
      <c r="F18" s="1078"/>
      <c r="G18" s="1078"/>
      <c r="H18" s="1078"/>
      <c r="I18" s="1078"/>
      <c r="J18" s="1078"/>
      <c r="K18" s="1078"/>
      <c r="L18" s="1078"/>
      <c r="M18" s="1078"/>
      <c r="N18" s="1078"/>
      <c r="O18" s="1078"/>
      <c r="P18" s="1078"/>
    </row>
    <row r="19" spans="1:16">
      <c r="A19" s="1078"/>
      <c r="C19" s="1078"/>
      <c r="E19" s="1078"/>
      <c r="H19" s="1078"/>
      <c r="K19" s="1078"/>
      <c r="L19" s="1078"/>
      <c r="M19" s="1078"/>
      <c r="N19" s="1078"/>
      <c r="O19" s="1078"/>
      <c r="P19" s="1078"/>
    </row>
    <row r="20" spans="1:16">
      <c r="A20" s="1078"/>
      <c r="B20" s="1078"/>
      <c r="C20" s="1078"/>
      <c r="D20" s="1078"/>
      <c r="E20" s="1078"/>
      <c r="F20" s="1078"/>
      <c r="G20" s="1078"/>
      <c r="H20" s="1078"/>
      <c r="I20" s="1078"/>
      <c r="J20" s="1078"/>
      <c r="K20" s="1078"/>
      <c r="L20" s="1078"/>
      <c r="M20" s="1078"/>
      <c r="N20" s="1078"/>
      <c r="O20" s="1078"/>
      <c r="P20" s="1078"/>
    </row>
    <row r="21" spans="1:16">
      <c r="A21" s="1078"/>
      <c r="C21" s="1078"/>
      <c r="E21" s="1078"/>
      <c r="H21" s="1078"/>
      <c r="K21" s="1078"/>
      <c r="L21" s="1078"/>
      <c r="M21" s="1078"/>
      <c r="N21" s="1078"/>
      <c r="O21" s="1078"/>
      <c r="P21" s="1078"/>
    </row>
    <row r="22" spans="1:16">
      <c r="A22" s="1078"/>
      <c r="B22" s="1078"/>
      <c r="C22" s="1079"/>
      <c r="D22" s="1078"/>
      <c r="E22" s="1078"/>
      <c r="H22" s="1078"/>
      <c r="K22" s="1078"/>
      <c r="L22" s="1078"/>
      <c r="M22" s="1078"/>
      <c r="N22" s="1078"/>
      <c r="O22" s="1078"/>
      <c r="P22" s="1078"/>
    </row>
    <row r="23" spans="1:16">
      <c r="A23" s="1078"/>
      <c r="C23" s="1078"/>
      <c r="E23" s="1078"/>
      <c r="H23" s="1078"/>
      <c r="K23" s="1078"/>
      <c r="L23" s="1078"/>
      <c r="M23" s="1078"/>
      <c r="N23" s="1078"/>
      <c r="O23" s="1078"/>
      <c r="P23" s="1078"/>
    </row>
    <row r="24" spans="1:16">
      <c r="A24" s="1078"/>
      <c r="C24" s="1078"/>
      <c r="E24" s="1078"/>
      <c r="H24" s="1078"/>
      <c r="K24" s="1078"/>
      <c r="L24" s="1078"/>
      <c r="M24" s="1078"/>
      <c r="N24" s="1078"/>
      <c r="O24" s="1078"/>
      <c r="P24" s="1078"/>
    </row>
    <row r="25" spans="1:16">
      <c r="A25" s="1078"/>
      <c r="C25" s="1078"/>
      <c r="E25" s="1078"/>
      <c r="H25" s="1078"/>
      <c r="K25" s="1078"/>
      <c r="L25" s="1078"/>
      <c r="M25" s="1078"/>
      <c r="N25" s="1078"/>
      <c r="O25" s="1078"/>
      <c r="P25" s="1078"/>
    </row>
    <row r="26" spans="1:16">
      <c r="A26" s="1078"/>
      <c r="C26" s="1078"/>
      <c r="E26" s="1078"/>
      <c r="H26" s="1078"/>
      <c r="K26" s="1078"/>
      <c r="L26" s="1078"/>
      <c r="M26" s="1078"/>
    </row>
    <row r="27" spans="1:16">
      <c r="A27" s="1078"/>
      <c r="C27" s="1078"/>
      <c r="E27" s="1078"/>
      <c r="H27" s="1078"/>
      <c r="K27" s="1078"/>
      <c r="L27" s="1078"/>
      <c r="M27" s="1078"/>
    </row>
    <row r="28" spans="1:16">
      <c r="A28" s="1078"/>
      <c r="C28" s="1078"/>
      <c r="E28" s="1078"/>
      <c r="H28" s="1078"/>
      <c r="K28" s="1078"/>
      <c r="L28" s="1078"/>
      <c r="M28" s="1078"/>
    </row>
    <row r="29" spans="1:16">
      <c r="A29" s="1078"/>
      <c r="H29" s="1078"/>
      <c r="K29" s="1078"/>
      <c r="L29" s="1078"/>
      <c r="M29" s="1078"/>
    </row>
    <row r="30" spans="1:16">
      <c r="A30" s="1078"/>
      <c r="H30" s="1078"/>
      <c r="K30" s="1078"/>
      <c r="L30" s="1078"/>
      <c r="M30" s="1078"/>
    </row>
    <row r="31" spans="1:16">
      <c r="A31" s="1078"/>
      <c r="H31" s="1078"/>
      <c r="K31" s="1078"/>
      <c r="L31" s="1078"/>
      <c r="M31" s="1078"/>
    </row>
    <row r="32" spans="1:16">
      <c r="K32" s="1078"/>
      <c r="L32" s="1078"/>
      <c r="M32" s="1078"/>
    </row>
  </sheetData>
  <mergeCells count="16">
    <mergeCell ref="L1:M1"/>
    <mergeCell ref="A3:M3"/>
    <mergeCell ref="L5:M5"/>
    <mergeCell ref="A6:A7"/>
    <mergeCell ref="B6:D6"/>
    <mergeCell ref="E6:G6"/>
    <mergeCell ref="H6:J6"/>
    <mergeCell ref="K6:M6"/>
    <mergeCell ref="B14:D14"/>
    <mergeCell ref="E14:G14"/>
    <mergeCell ref="H14:J14"/>
    <mergeCell ref="K14:M14"/>
    <mergeCell ref="B15:D15"/>
    <mergeCell ref="E15:G15"/>
    <mergeCell ref="H15:J15"/>
    <mergeCell ref="K15:M15"/>
  </mergeCells>
  <pageMargins left="0.15748031496062992" right="0.23622047244094491" top="0.74803149606299213" bottom="0.74803149606299213" header="0.31496062992125984" footer="0.31496062992125984"/>
  <pageSetup paperSize="9" scale="80" orientation="landscape" r:id="rId1"/>
</worksheet>
</file>

<file path=xl/worksheets/sheet32.xml><?xml version="1.0" encoding="utf-8"?>
<worksheet xmlns="http://schemas.openxmlformats.org/spreadsheetml/2006/main" xmlns:r="http://schemas.openxmlformats.org/officeDocument/2006/relationships">
  <sheetPr>
    <pageSetUpPr fitToPage="1"/>
  </sheetPr>
  <dimension ref="A1:IU98"/>
  <sheetViews>
    <sheetView workbookViewId="0">
      <selection activeCell="B49" sqref="B49"/>
    </sheetView>
  </sheetViews>
  <sheetFormatPr defaultColWidth="11.28515625" defaultRowHeight="14.25"/>
  <cols>
    <col min="1" max="1" width="6.7109375" style="1080" customWidth="1"/>
    <col min="2" max="2" width="68.140625" style="1080" customWidth="1"/>
    <col min="3" max="3" width="11.28515625" style="1080" bestFit="1" customWidth="1"/>
    <col min="4" max="5" width="10.140625" style="1081" bestFit="1" customWidth="1"/>
    <col min="6" max="6" width="11.28515625" style="1081" bestFit="1" customWidth="1"/>
    <col min="7" max="9" width="9.140625" style="1081" customWidth="1"/>
    <col min="10" max="10" width="12.28515625" style="1081" bestFit="1" customWidth="1"/>
    <col min="11" max="252" width="9.140625" style="1081" customWidth="1"/>
    <col min="253" max="253" width="6.7109375" style="1081" customWidth="1"/>
    <col min="254" max="254" width="73.5703125" style="1081" customWidth="1"/>
    <col min="255" max="255" width="11.28515625" style="1081" bestFit="1"/>
    <col min="256" max="16384" width="11.28515625" style="1081"/>
  </cols>
  <sheetData>
    <row r="1" spans="1:13">
      <c r="I1" s="1725" t="s">
        <v>972</v>
      </c>
      <c r="J1" s="1725"/>
    </row>
    <row r="2" spans="1:13">
      <c r="A2" s="1734" t="s">
        <v>883</v>
      </c>
      <c r="B2" s="1734"/>
      <c r="C2" s="1734"/>
      <c r="D2" s="1734"/>
      <c r="E2" s="1734"/>
      <c r="F2" s="1734"/>
      <c r="G2" s="1734"/>
      <c r="H2" s="1734"/>
      <c r="I2" s="1734"/>
      <c r="J2" s="1734"/>
    </row>
    <row r="3" spans="1:13" ht="15.75" thickBot="1">
      <c r="B3" s="1082"/>
      <c r="E3" s="1083"/>
      <c r="F3" s="1083"/>
      <c r="I3" s="1735" t="s">
        <v>1</v>
      </c>
      <c r="J3" s="1735"/>
    </row>
    <row r="4" spans="1:13" ht="15" thickBot="1">
      <c r="A4" s="1736" t="s">
        <v>756</v>
      </c>
      <c r="B4" s="1736" t="s">
        <v>165</v>
      </c>
      <c r="C4" s="1738">
        <v>40543</v>
      </c>
      <c r="D4" s="1739"/>
      <c r="E4" s="1739"/>
      <c r="F4" s="1740"/>
      <c r="G4" s="1738">
        <v>40908</v>
      </c>
      <c r="H4" s="1739"/>
      <c r="I4" s="1739"/>
      <c r="J4" s="1740"/>
    </row>
    <row r="5" spans="1:13" ht="26.25" thickBot="1">
      <c r="A5" s="1737"/>
      <c r="B5" s="1737"/>
      <c r="C5" s="1084" t="s">
        <v>181</v>
      </c>
      <c r="D5" s="1085" t="s">
        <v>85</v>
      </c>
      <c r="E5" s="1086" t="s">
        <v>86</v>
      </c>
      <c r="F5" s="1087" t="s">
        <v>63</v>
      </c>
      <c r="G5" s="1084" t="s">
        <v>181</v>
      </c>
      <c r="H5" s="1085" t="s">
        <v>85</v>
      </c>
      <c r="I5" s="1086" t="s">
        <v>86</v>
      </c>
      <c r="J5" s="1087" t="s">
        <v>63</v>
      </c>
    </row>
    <row r="6" spans="1:13">
      <c r="A6" s="1741" t="s">
        <v>884</v>
      </c>
      <c r="B6" s="1742"/>
      <c r="C6" s="1743"/>
      <c r="D6" s="1744"/>
      <c r="E6" s="1744"/>
      <c r="F6" s="1745"/>
      <c r="G6" s="1743"/>
      <c r="H6" s="1744"/>
      <c r="I6" s="1744"/>
      <c r="J6" s="1745"/>
    </row>
    <row r="7" spans="1:13" ht="25.5">
      <c r="A7" s="1088">
        <v>1</v>
      </c>
      <c r="B7" s="1089" t="s">
        <v>885</v>
      </c>
      <c r="C7" s="1090">
        <v>8762.9560000000001</v>
      </c>
      <c r="D7" s="1091">
        <v>8877.468280000001</v>
      </c>
      <c r="E7" s="1092">
        <v>4733.9165999999977</v>
      </c>
      <c r="F7" s="1093">
        <v>22374.340879999996</v>
      </c>
      <c r="G7" s="1090">
        <v>9690.4560000000001</v>
      </c>
      <c r="H7" s="1091">
        <v>9997.5894000000008</v>
      </c>
      <c r="I7" s="1092">
        <v>6000.1674799999982</v>
      </c>
      <c r="J7" s="1093">
        <f>I7+H7+G7</f>
        <v>25688.212879999999</v>
      </c>
      <c r="L7" s="1094"/>
      <c r="M7" s="1094"/>
    </row>
    <row r="8" spans="1:13">
      <c r="A8" s="1088" t="s">
        <v>886</v>
      </c>
      <c r="B8" s="1089" t="s">
        <v>887</v>
      </c>
      <c r="C8" s="1090">
        <v>6379.4449999999997</v>
      </c>
      <c r="D8" s="1091">
        <v>7608.0284000000001</v>
      </c>
      <c r="E8" s="1092">
        <v>4730.7046</v>
      </c>
      <c r="F8" s="1093">
        <v>18718.178</v>
      </c>
      <c r="G8" s="1090">
        <v>6644.4449999999997</v>
      </c>
      <c r="H8" s="1091">
        <v>8636.1324000000004</v>
      </c>
      <c r="I8" s="1092">
        <v>5659.7865999999995</v>
      </c>
      <c r="J8" s="1093">
        <f t="shared" ref="J8:J32" si="0">I8+H8+G8</f>
        <v>20940.364000000001</v>
      </c>
      <c r="L8" s="1094"/>
      <c r="M8" s="1094"/>
    </row>
    <row r="9" spans="1:13">
      <c r="A9" s="1088" t="s">
        <v>888</v>
      </c>
      <c r="B9" s="1089" t="s">
        <v>889</v>
      </c>
      <c r="C9" s="1090">
        <v>6379.4449999999997</v>
      </c>
      <c r="D9" s="1091">
        <v>7604.4344000000001</v>
      </c>
      <c r="E9" s="1092">
        <v>4730.7046</v>
      </c>
      <c r="F9" s="1093">
        <v>18714.583999999999</v>
      </c>
      <c r="G9" s="1090">
        <v>6644.4449999999997</v>
      </c>
      <c r="H9" s="1091">
        <v>8632.5384000000013</v>
      </c>
      <c r="I9" s="1092">
        <v>5659.7865999999995</v>
      </c>
      <c r="J9" s="1093">
        <f t="shared" si="0"/>
        <v>20936.77</v>
      </c>
      <c r="L9" s="1094"/>
      <c r="M9" s="1094"/>
    </row>
    <row r="10" spans="1:13">
      <c r="A10" s="1088" t="s">
        <v>890</v>
      </c>
      <c r="B10" s="1089" t="s">
        <v>891</v>
      </c>
      <c r="C10" s="1090">
        <v>0</v>
      </c>
      <c r="D10" s="1091">
        <v>3.5939999999999999</v>
      </c>
      <c r="E10" s="1092">
        <v>0</v>
      </c>
      <c r="F10" s="1093">
        <v>3.5939999999999999</v>
      </c>
      <c r="G10" s="1090">
        <v>0</v>
      </c>
      <c r="H10" s="1091">
        <v>3.5939999999999999</v>
      </c>
      <c r="I10" s="1092">
        <v>0</v>
      </c>
      <c r="J10" s="1093">
        <f t="shared" si="0"/>
        <v>3.5939999999999999</v>
      </c>
      <c r="L10" s="1094"/>
      <c r="M10" s="1094"/>
    </row>
    <row r="11" spans="1:13">
      <c r="A11" s="1088" t="s">
        <v>892</v>
      </c>
      <c r="B11" s="1089" t="s">
        <v>893</v>
      </c>
      <c r="C11" s="1090">
        <v>2383.511</v>
      </c>
      <c r="D11" s="1091">
        <v>1269.4398799999999</v>
      </c>
      <c r="E11" s="1092">
        <v>3.2120000000000002</v>
      </c>
      <c r="F11" s="1093">
        <v>3656.1628799999999</v>
      </c>
      <c r="G11" s="1090">
        <v>3046.011</v>
      </c>
      <c r="H11" s="1091">
        <v>1361.4570000000001</v>
      </c>
      <c r="I11" s="1092">
        <v>340.38087999999988</v>
      </c>
      <c r="J11" s="1093">
        <f t="shared" si="0"/>
        <v>4747.8488799999996</v>
      </c>
      <c r="L11" s="1094"/>
      <c r="M11" s="1094"/>
    </row>
    <row r="12" spans="1:13">
      <c r="A12" s="1088" t="s">
        <v>894</v>
      </c>
      <c r="B12" s="1089" t="s">
        <v>895</v>
      </c>
      <c r="C12" s="1090">
        <v>2383.511</v>
      </c>
      <c r="D12" s="1091">
        <v>1269.4398799999999</v>
      </c>
      <c r="E12" s="1092">
        <v>2.6880000000000002</v>
      </c>
      <c r="F12" s="1093">
        <v>3655.63888</v>
      </c>
      <c r="G12" s="1090">
        <v>3046.011</v>
      </c>
      <c r="H12" s="1091">
        <v>1361.4570000000001</v>
      </c>
      <c r="I12" s="1092">
        <v>340.38087999999988</v>
      </c>
      <c r="J12" s="1093">
        <f t="shared" si="0"/>
        <v>4747.8488799999996</v>
      </c>
      <c r="L12" s="1094"/>
      <c r="M12" s="1094"/>
    </row>
    <row r="13" spans="1:13">
      <c r="A13" s="1088" t="s">
        <v>896</v>
      </c>
      <c r="B13" s="1089" t="s">
        <v>897</v>
      </c>
      <c r="C13" s="1090">
        <v>0</v>
      </c>
      <c r="D13" s="1091">
        <v>0</v>
      </c>
      <c r="E13" s="1092">
        <v>0.52400000000000002</v>
      </c>
      <c r="F13" s="1093">
        <v>0.52400000000000002</v>
      </c>
      <c r="G13" s="1090">
        <v>0</v>
      </c>
      <c r="H13" s="1091">
        <v>0</v>
      </c>
      <c r="I13" s="1092">
        <v>0</v>
      </c>
      <c r="J13" s="1093">
        <f t="shared" si="0"/>
        <v>0</v>
      </c>
      <c r="L13" s="1094"/>
      <c r="M13" s="1094"/>
    </row>
    <row r="14" spans="1:13">
      <c r="A14" s="1088">
        <v>2</v>
      </c>
      <c r="B14" s="1089" t="s">
        <v>898</v>
      </c>
      <c r="C14" s="1090">
        <v>9203.7000000000007</v>
      </c>
      <c r="D14" s="1091">
        <v>1958.69877</v>
      </c>
      <c r="E14" s="1092">
        <v>-777.59463999999923</v>
      </c>
      <c r="F14" s="1093">
        <v>10384.80413</v>
      </c>
      <c r="G14" s="1090">
        <v>10957.079</v>
      </c>
      <c r="H14" s="1091">
        <v>2044.9367999999999</v>
      </c>
      <c r="I14" s="1092">
        <v>-1337.2737800000004</v>
      </c>
      <c r="J14" s="1093">
        <f t="shared" si="0"/>
        <v>11664.74202</v>
      </c>
      <c r="L14" s="1094"/>
      <c r="M14" s="1094"/>
    </row>
    <row r="15" spans="1:13">
      <c r="A15" s="1088" t="s">
        <v>899</v>
      </c>
      <c r="B15" s="1089" t="s">
        <v>344</v>
      </c>
      <c r="C15" s="1090">
        <v>5924.2719999999999</v>
      </c>
      <c r="D15" s="1091">
        <v>1470.7976699999999</v>
      </c>
      <c r="E15" s="1092">
        <v>101.24612000000012</v>
      </c>
      <c r="F15" s="1093">
        <v>7496.3157899999997</v>
      </c>
      <c r="G15" s="1090">
        <v>7435.049</v>
      </c>
      <c r="H15" s="1091">
        <v>1472.9749299999999</v>
      </c>
      <c r="I15" s="1092">
        <v>225.49535999999918</v>
      </c>
      <c r="J15" s="1093">
        <f t="shared" si="0"/>
        <v>9133.5192899999984</v>
      </c>
      <c r="L15" s="1094"/>
      <c r="M15" s="1094"/>
    </row>
    <row r="16" spans="1:13">
      <c r="A16" s="1088" t="s">
        <v>900</v>
      </c>
      <c r="B16" s="1089" t="s">
        <v>901</v>
      </c>
      <c r="C16" s="1090">
        <v>3279.4279999999999</v>
      </c>
      <c r="D16" s="1091">
        <v>698.43110000000001</v>
      </c>
      <c r="E16" s="1092">
        <v>12.148000000000117</v>
      </c>
      <c r="F16" s="1093">
        <v>3990.0070999999998</v>
      </c>
      <c r="G16" s="1090">
        <v>3525.4479999999999</v>
      </c>
      <c r="H16" s="1091">
        <v>749.58887000000004</v>
      </c>
      <c r="I16" s="1092">
        <v>12.148000000000117</v>
      </c>
      <c r="J16" s="1093">
        <f t="shared" si="0"/>
        <v>4287.18487</v>
      </c>
      <c r="L16" s="1094"/>
      <c r="M16" s="1094"/>
    </row>
    <row r="17" spans="1:13">
      <c r="A17" s="1088" t="s">
        <v>902</v>
      </c>
      <c r="B17" s="1089" t="s">
        <v>903</v>
      </c>
      <c r="C17" s="1090">
        <v>0</v>
      </c>
      <c r="D17" s="1091">
        <v>-210.53</v>
      </c>
      <c r="E17" s="1092">
        <v>-889.00775999999996</v>
      </c>
      <c r="F17" s="1093">
        <v>-1099.5377599999999</v>
      </c>
      <c r="G17" s="1090">
        <v>0</v>
      </c>
      <c r="H17" s="1091">
        <v>-177.62700000000001</v>
      </c>
      <c r="I17" s="1092">
        <v>-1574.9171399999998</v>
      </c>
      <c r="J17" s="1093">
        <f t="shared" si="0"/>
        <v>-1752.5441399999997</v>
      </c>
      <c r="L17" s="1094"/>
      <c r="M17" s="1094"/>
    </row>
    <row r="18" spans="1:13">
      <c r="A18" s="1088" t="s">
        <v>904</v>
      </c>
      <c r="B18" s="1089" t="s">
        <v>905</v>
      </c>
      <c r="C18" s="1090">
        <v>0</v>
      </c>
      <c r="D18" s="1091">
        <v>0</v>
      </c>
      <c r="E18" s="1092">
        <v>0</v>
      </c>
      <c r="F18" s="1093">
        <v>0</v>
      </c>
      <c r="G18" s="1090">
        <v>0</v>
      </c>
      <c r="H18" s="1091">
        <v>0</v>
      </c>
      <c r="I18" s="1092">
        <v>0</v>
      </c>
      <c r="J18" s="1093">
        <f t="shared" si="0"/>
        <v>0</v>
      </c>
      <c r="L18" s="1094"/>
      <c r="M18" s="1094"/>
    </row>
    <row r="19" spans="1:13" ht="25.5">
      <c r="A19" s="1088" t="s">
        <v>906</v>
      </c>
      <c r="B19" s="1089" t="s">
        <v>1041</v>
      </c>
      <c r="C19" s="1090">
        <v>0</v>
      </c>
      <c r="D19" s="1091">
        <v>0</v>
      </c>
      <c r="E19" s="1092">
        <v>-1.9810000000000001</v>
      </c>
      <c r="F19" s="1093">
        <v>-1.9810000000000001</v>
      </c>
      <c r="G19" s="1090">
        <v>-3.4180000000000001</v>
      </c>
      <c r="H19" s="1091">
        <v>0</v>
      </c>
      <c r="I19" s="1092">
        <v>0</v>
      </c>
      <c r="J19" s="1093">
        <f t="shared" si="0"/>
        <v>-3.4180000000000001</v>
      </c>
      <c r="L19" s="1094"/>
      <c r="M19" s="1094"/>
    </row>
    <row r="20" spans="1:13">
      <c r="A20" s="1088">
        <v>3</v>
      </c>
      <c r="B20" s="1089" t="s">
        <v>907</v>
      </c>
      <c r="C20" s="1090">
        <v>0</v>
      </c>
      <c r="D20" s="1091">
        <v>0</v>
      </c>
      <c r="E20" s="1092">
        <v>0</v>
      </c>
      <c r="F20" s="1093">
        <v>0</v>
      </c>
      <c r="G20" s="1090">
        <v>0</v>
      </c>
      <c r="H20" s="1091">
        <v>0</v>
      </c>
      <c r="I20" s="1092">
        <v>0</v>
      </c>
      <c r="J20" s="1093">
        <f t="shared" si="0"/>
        <v>0</v>
      </c>
      <c r="L20" s="1094"/>
      <c r="M20" s="1094"/>
    </row>
    <row r="21" spans="1:13">
      <c r="A21" s="1088" t="s">
        <v>908</v>
      </c>
      <c r="B21" s="1089" t="s">
        <v>909</v>
      </c>
      <c r="C21" s="1090">
        <v>0</v>
      </c>
      <c r="D21" s="1091">
        <v>0</v>
      </c>
      <c r="E21" s="1092">
        <v>0</v>
      </c>
      <c r="F21" s="1093">
        <v>0</v>
      </c>
      <c r="G21" s="1090">
        <v>0</v>
      </c>
      <c r="H21" s="1091">
        <v>0</v>
      </c>
      <c r="I21" s="1092">
        <v>0</v>
      </c>
      <c r="J21" s="1093">
        <f t="shared" si="0"/>
        <v>0</v>
      </c>
      <c r="L21" s="1094"/>
      <c r="M21" s="1094"/>
    </row>
    <row r="22" spans="1:13">
      <c r="A22" s="1088" t="s">
        <v>910</v>
      </c>
      <c r="B22" s="1089" t="s">
        <v>911</v>
      </c>
      <c r="C22" s="1090">
        <v>0</v>
      </c>
      <c r="D22" s="1091">
        <v>0</v>
      </c>
      <c r="E22" s="1092">
        <v>0</v>
      </c>
      <c r="F22" s="1093">
        <v>0</v>
      </c>
      <c r="G22" s="1090">
        <v>0</v>
      </c>
      <c r="H22" s="1091">
        <v>0</v>
      </c>
      <c r="I22" s="1092">
        <v>0</v>
      </c>
      <c r="J22" s="1093">
        <f t="shared" si="0"/>
        <v>0</v>
      </c>
      <c r="L22" s="1094"/>
      <c r="M22" s="1094"/>
    </row>
    <row r="23" spans="1:13">
      <c r="A23" s="1088" t="s">
        <v>912</v>
      </c>
      <c r="B23" s="1089" t="s">
        <v>913</v>
      </c>
      <c r="C23" s="1090">
        <v>0</v>
      </c>
      <c r="D23" s="1091">
        <v>0</v>
      </c>
      <c r="E23" s="1092">
        <v>0</v>
      </c>
      <c r="F23" s="1093">
        <v>0</v>
      </c>
      <c r="G23" s="1090">
        <v>0</v>
      </c>
      <c r="H23" s="1091">
        <v>0</v>
      </c>
      <c r="I23" s="1092">
        <v>0</v>
      </c>
      <c r="J23" s="1093">
        <f t="shared" si="0"/>
        <v>0</v>
      </c>
      <c r="L23" s="1094"/>
      <c r="M23" s="1094"/>
    </row>
    <row r="24" spans="1:13">
      <c r="A24" s="1088">
        <v>4</v>
      </c>
      <c r="B24" s="1089" t="s">
        <v>914</v>
      </c>
      <c r="C24" s="1090">
        <v>84.778000000000006</v>
      </c>
      <c r="D24" s="1091">
        <v>757.07930999999996</v>
      </c>
      <c r="E24" s="1092">
        <v>98.435910000000035</v>
      </c>
      <c r="F24" s="1093">
        <v>940.29322000000002</v>
      </c>
      <c r="G24" s="1090">
        <v>67.165000000000006</v>
      </c>
      <c r="H24" s="1091">
        <v>1302.02296</v>
      </c>
      <c r="I24" s="1092">
        <v>244.48235999999986</v>
      </c>
      <c r="J24" s="1093">
        <f t="shared" si="0"/>
        <v>1613.6703199999997</v>
      </c>
      <c r="L24" s="1094"/>
      <c r="M24" s="1094"/>
    </row>
    <row r="25" spans="1:13">
      <c r="A25" s="1088" t="s">
        <v>915</v>
      </c>
      <c r="B25" s="1089" t="s">
        <v>916</v>
      </c>
      <c r="C25" s="1090">
        <v>0</v>
      </c>
      <c r="D25" s="1091">
        <v>700.72209999999995</v>
      </c>
      <c r="E25" s="1092">
        <v>80.385999999999996</v>
      </c>
      <c r="F25" s="1093">
        <v>781.10809999999992</v>
      </c>
      <c r="G25" s="1090">
        <v>0</v>
      </c>
      <c r="H25" s="1091">
        <v>1264.164</v>
      </c>
      <c r="I25" s="1092">
        <v>221.24987999999988</v>
      </c>
      <c r="J25" s="1093">
        <f t="shared" si="0"/>
        <v>1485.4138799999998</v>
      </c>
      <c r="L25" s="1094"/>
      <c r="M25" s="1094"/>
    </row>
    <row r="26" spans="1:13">
      <c r="A26" s="1088" t="s">
        <v>917</v>
      </c>
      <c r="B26" s="1089" t="s">
        <v>918</v>
      </c>
      <c r="C26" s="1090">
        <v>0</v>
      </c>
      <c r="D26" s="1091">
        <v>0</v>
      </c>
      <c r="E26" s="1092">
        <v>0</v>
      </c>
      <c r="F26" s="1093">
        <v>0</v>
      </c>
      <c r="G26" s="1090">
        <v>0</v>
      </c>
      <c r="H26" s="1091">
        <v>0</v>
      </c>
      <c r="I26" s="1092">
        <v>0</v>
      </c>
      <c r="J26" s="1093">
        <f t="shared" si="0"/>
        <v>0</v>
      </c>
      <c r="L26" s="1094"/>
      <c r="M26" s="1094"/>
    </row>
    <row r="27" spans="1:13">
      <c r="A27" s="1088" t="s">
        <v>919</v>
      </c>
      <c r="B27" s="1089" t="s">
        <v>920</v>
      </c>
      <c r="C27" s="1090">
        <v>60.795000000000002</v>
      </c>
      <c r="D27" s="1091">
        <v>53.316959999999995</v>
      </c>
      <c r="E27" s="1092">
        <v>18.049910000000004</v>
      </c>
      <c r="F27" s="1093">
        <v>132.16187000000002</v>
      </c>
      <c r="G27" s="1090">
        <v>42.962000000000003</v>
      </c>
      <c r="H27" s="1091">
        <v>37.026240000000001</v>
      </c>
      <c r="I27" s="1092">
        <v>23.232480000000002</v>
      </c>
      <c r="J27" s="1093">
        <f t="shared" si="0"/>
        <v>103.22072</v>
      </c>
      <c r="L27" s="1094"/>
      <c r="M27" s="1094"/>
    </row>
    <row r="28" spans="1:13">
      <c r="A28" s="1088" t="s">
        <v>921</v>
      </c>
      <c r="B28" s="1089" t="s">
        <v>922</v>
      </c>
      <c r="C28" s="1090">
        <v>23.983000000000001</v>
      </c>
      <c r="D28" s="1091">
        <v>3.0402499999999999</v>
      </c>
      <c r="E28" s="1092">
        <v>0</v>
      </c>
      <c r="F28" s="1093">
        <v>27.023250000000001</v>
      </c>
      <c r="G28" s="1090">
        <v>24.202999999999999</v>
      </c>
      <c r="H28" s="1091">
        <v>0.83272000000000002</v>
      </c>
      <c r="I28" s="1092">
        <v>1.1368683772161603E-15</v>
      </c>
      <c r="J28" s="1093">
        <f t="shared" si="0"/>
        <v>25.035720000000001</v>
      </c>
      <c r="L28" s="1094"/>
      <c r="M28" s="1094"/>
    </row>
    <row r="29" spans="1:13" ht="25.5">
      <c r="A29" s="1088" t="s">
        <v>923</v>
      </c>
      <c r="B29" s="1089" t="s">
        <v>924</v>
      </c>
      <c r="C29" s="1090">
        <v>0</v>
      </c>
      <c r="D29" s="1091">
        <v>0</v>
      </c>
      <c r="E29" s="1092">
        <v>0</v>
      </c>
      <c r="F29" s="1093">
        <v>0</v>
      </c>
      <c r="G29" s="1090">
        <v>0</v>
      </c>
      <c r="H29" s="1091">
        <v>0</v>
      </c>
      <c r="I29" s="1092">
        <v>0</v>
      </c>
      <c r="J29" s="1093">
        <f t="shared" si="0"/>
        <v>0</v>
      </c>
      <c r="L29" s="1094"/>
      <c r="M29" s="1094"/>
    </row>
    <row r="30" spans="1:13" ht="25.5">
      <c r="A30" s="1088" t="s">
        <v>925</v>
      </c>
      <c r="B30" s="1089" t="s">
        <v>926</v>
      </c>
      <c r="C30" s="1090">
        <v>0</v>
      </c>
      <c r="D30" s="1091">
        <v>0</v>
      </c>
      <c r="E30" s="1092">
        <v>0</v>
      </c>
      <c r="F30" s="1093">
        <v>0</v>
      </c>
      <c r="G30" s="1090">
        <v>0</v>
      </c>
      <c r="H30" s="1091">
        <v>0</v>
      </c>
      <c r="I30" s="1092">
        <v>0</v>
      </c>
      <c r="J30" s="1093">
        <f t="shared" si="0"/>
        <v>0</v>
      </c>
      <c r="L30" s="1094"/>
      <c r="M30" s="1094"/>
    </row>
    <row r="31" spans="1:13">
      <c r="A31" s="1095">
        <v>5</v>
      </c>
      <c r="B31" s="1096" t="s">
        <v>927</v>
      </c>
      <c r="C31" s="1097">
        <v>17881.878000000001</v>
      </c>
      <c r="D31" s="1098">
        <v>10075.49374</v>
      </c>
      <c r="E31" s="1099">
        <v>3857.3620499999988</v>
      </c>
      <c r="F31" s="1100">
        <v>31814.733789999998</v>
      </c>
      <c r="G31" s="1097">
        <v>20580.37</v>
      </c>
      <c r="H31" s="1098">
        <v>10736.909240000001</v>
      </c>
      <c r="I31" s="1099">
        <v>4418.4113399999978</v>
      </c>
      <c r="J31" s="1100">
        <f t="shared" si="0"/>
        <v>35735.690579999995</v>
      </c>
      <c r="L31" s="1094"/>
      <c r="M31" s="1094"/>
    </row>
    <row r="32" spans="1:13" ht="15" thickBot="1">
      <c r="A32" s="1101">
        <v>6</v>
      </c>
      <c r="B32" s="1102" t="s">
        <v>928</v>
      </c>
      <c r="C32" s="1103">
        <v>0</v>
      </c>
      <c r="D32" s="1104">
        <v>3.5939999999999999</v>
      </c>
      <c r="E32" s="1105">
        <v>0.52400000000000002</v>
      </c>
      <c r="F32" s="1106">
        <v>4.1180000000000003</v>
      </c>
      <c r="G32" s="1103">
        <v>0</v>
      </c>
      <c r="H32" s="1104">
        <v>3.5939999999999999</v>
      </c>
      <c r="I32" s="1105">
        <v>0</v>
      </c>
      <c r="J32" s="1106">
        <f t="shared" si="0"/>
        <v>3.5939999999999999</v>
      </c>
      <c r="L32" s="1094"/>
      <c r="M32" s="1094"/>
    </row>
    <row r="33" spans="1:255" ht="15" thickBot="1">
      <c r="A33" s="1107" t="s">
        <v>929</v>
      </c>
      <c r="B33" s="1108" t="s">
        <v>884</v>
      </c>
      <c r="C33" s="1109">
        <v>17881.878000000001</v>
      </c>
      <c r="D33" s="1110">
        <v>10079.087740000001</v>
      </c>
      <c r="E33" s="1111">
        <v>3857.8860500000028</v>
      </c>
      <c r="F33" s="1112">
        <v>31818.851790000004</v>
      </c>
      <c r="G33" s="1109">
        <v>20580.37</v>
      </c>
      <c r="H33" s="1110">
        <v>10740.50324</v>
      </c>
      <c r="I33" s="1111">
        <v>4418.4113399999978</v>
      </c>
      <c r="J33" s="1112">
        <f>I33+H33+G33</f>
        <v>35739.284579999992</v>
      </c>
      <c r="L33" s="1094"/>
      <c r="M33" s="1094"/>
    </row>
    <row r="34" spans="1:255">
      <c r="A34" s="1726" t="s">
        <v>930</v>
      </c>
      <c r="B34" s="1727"/>
      <c r="C34" s="1728"/>
      <c r="D34" s="1729"/>
      <c r="E34" s="1729"/>
      <c r="F34" s="1730"/>
      <c r="G34" s="1728"/>
      <c r="H34" s="1729"/>
      <c r="I34" s="1729"/>
      <c r="J34" s="1730"/>
      <c r="L34" s="1094"/>
      <c r="M34" s="1094"/>
    </row>
    <row r="35" spans="1:255" ht="25.5">
      <c r="A35" s="1088">
        <v>7</v>
      </c>
      <c r="B35" s="1089" t="s">
        <v>931</v>
      </c>
      <c r="C35" s="1090">
        <v>90.977999999999994</v>
      </c>
      <c r="D35" s="1091">
        <v>50.631999999999998</v>
      </c>
      <c r="E35" s="1092">
        <v>0</v>
      </c>
      <c r="F35" s="1093">
        <v>141.60999999999999</v>
      </c>
      <c r="G35" s="1090">
        <v>90.977999999999994</v>
      </c>
      <c r="H35" s="1091">
        <v>50.631999999999998</v>
      </c>
      <c r="I35" s="1092">
        <v>0</v>
      </c>
      <c r="J35" s="1093">
        <f>I35+H35+G35</f>
        <v>141.60999999999999</v>
      </c>
      <c r="L35" s="1094"/>
      <c r="M35" s="1094"/>
    </row>
    <row r="36" spans="1:255">
      <c r="A36" s="1088" t="s">
        <v>814</v>
      </c>
      <c r="B36" s="1089" t="s">
        <v>932</v>
      </c>
      <c r="C36" s="1090">
        <v>90.977999999999994</v>
      </c>
      <c r="D36" s="1091">
        <v>15.542</v>
      </c>
      <c r="E36" s="1092">
        <v>0</v>
      </c>
      <c r="F36" s="1093">
        <v>106.52</v>
      </c>
      <c r="G36" s="1090">
        <v>90.977999999999994</v>
      </c>
      <c r="H36" s="1091">
        <v>15.542</v>
      </c>
      <c r="I36" s="1092">
        <v>0</v>
      </c>
      <c r="J36" s="1093">
        <f t="shared" ref="J36:J42" si="1">I36+H36+G36</f>
        <v>106.52</v>
      </c>
      <c r="L36" s="1094"/>
      <c r="M36" s="1094"/>
    </row>
    <row r="37" spans="1:255">
      <c r="A37" s="1088" t="s">
        <v>815</v>
      </c>
      <c r="B37" s="1089" t="s">
        <v>933</v>
      </c>
      <c r="C37" s="1090">
        <v>0</v>
      </c>
      <c r="D37" s="1091">
        <v>35.090000000000003</v>
      </c>
      <c r="E37" s="1092">
        <v>0</v>
      </c>
      <c r="F37" s="1093">
        <v>35.090000000000003</v>
      </c>
      <c r="G37" s="1090">
        <v>0</v>
      </c>
      <c r="H37" s="1091">
        <v>35.090000000000003</v>
      </c>
      <c r="I37" s="1092">
        <v>0</v>
      </c>
      <c r="J37" s="1093">
        <f t="shared" si="1"/>
        <v>35.090000000000003</v>
      </c>
      <c r="K37" s="1080"/>
      <c r="L37" s="1094"/>
      <c r="M37" s="1094"/>
      <c r="N37" s="1080"/>
      <c r="O37" s="1080"/>
      <c r="P37" s="1080"/>
      <c r="Q37" s="1080"/>
      <c r="R37" s="1080"/>
      <c r="S37" s="1080"/>
      <c r="T37" s="1080"/>
      <c r="U37" s="1080"/>
      <c r="V37" s="1080"/>
      <c r="W37" s="1080"/>
      <c r="X37" s="1080"/>
      <c r="Y37" s="1080"/>
      <c r="Z37" s="1080"/>
      <c r="AA37" s="1080"/>
      <c r="AB37" s="1080"/>
      <c r="AC37" s="1080"/>
      <c r="AD37" s="1080"/>
      <c r="AE37" s="1080"/>
      <c r="AF37" s="1080"/>
      <c r="AG37" s="1080"/>
      <c r="AH37" s="1080"/>
      <c r="AI37" s="1080"/>
      <c r="AJ37" s="1080"/>
      <c r="AK37" s="1080"/>
      <c r="AL37" s="1080"/>
      <c r="AM37" s="1080"/>
      <c r="AN37" s="1080"/>
      <c r="AO37" s="1080"/>
      <c r="AP37" s="1080"/>
      <c r="AQ37" s="1080"/>
      <c r="AR37" s="1080"/>
      <c r="AS37" s="1080"/>
      <c r="AT37" s="1080"/>
      <c r="AU37" s="1080"/>
      <c r="AV37" s="1080"/>
      <c r="AW37" s="1080"/>
      <c r="AX37" s="1080"/>
      <c r="AY37" s="1080"/>
      <c r="AZ37" s="1080"/>
      <c r="BA37" s="1080"/>
      <c r="BB37" s="1080"/>
      <c r="BC37" s="1080"/>
      <c r="BD37" s="1080"/>
      <c r="BE37" s="1080"/>
      <c r="BF37" s="1080"/>
      <c r="BG37" s="1080"/>
      <c r="BH37" s="1080"/>
      <c r="BI37" s="1080"/>
      <c r="BJ37" s="1080"/>
      <c r="BK37" s="1080"/>
      <c r="BL37" s="1080"/>
      <c r="BM37" s="1080"/>
      <c r="BN37" s="1080"/>
      <c r="BO37" s="1080"/>
      <c r="BP37" s="1080"/>
      <c r="BQ37" s="1080"/>
      <c r="BR37" s="1080"/>
      <c r="BS37" s="1080"/>
      <c r="BT37" s="1080"/>
      <c r="BU37" s="1080"/>
      <c r="BV37" s="1080"/>
      <c r="BW37" s="1080"/>
      <c r="BX37" s="1080"/>
      <c r="BY37" s="1080"/>
      <c r="BZ37" s="1080"/>
      <c r="CA37" s="1080"/>
      <c r="CB37" s="1080"/>
      <c r="CC37" s="1080"/>
      <c r="CD37" s="1080"/>
      <c r="CE37" s="1080"/>
      <c r="CF37" s="1080"/>
      <c r="CG37" s="1080"/>
      <c r="CH37" s="1080"/>
      <c r="CI37" s="1080"/>
      <c r="CJ37" s="1080"/>
      <c r="CK37" s="1080"/>
      <c r="CL37" s="1080"/>
      <c r="CM37" s="1080"/>
      <c r="CN37" s="1080"/>
      <c r="CO37" s="1080"/>
      <c r="CP37" s="1080"/>
      <c r="CQ37" s="1080"/>
      <c r="CR37" s="1080"/>
      <c r="CS37" s="1080"/>
      <c r="CT37" s="1080"/>
      <c r="CU37" s="1080"/>
      <c r="CV37" s="1080"/>
      <c r="CW37" s="1080"/>
      <c r="CX37" s="1080"/>
      <c r="CY37" s="1080"/>
      <c r="CZ37" s="1080"/>
      <c r="DA37" s="1080"/>
      <c r="DB37" s="1080"/>
      <c r="DC37" s="1080"/>
      <c r="DD37" s="1080"/>
      <c r="DE37" s="1080"/>
      <c r="DF37" s="1080"/>
      <c r="DG37" s="1080"/>
      <c r="DH37" s="1080"/>
      <c r="DI37" s="1080"/>
      <c r="DJ37" s="1080"/>
      <c r="DK37" s="1080"/>
      <c r="DL37" s="1080"/>
      <c r="DM37" s="1080"/>
      <c r="DN37" s="1080"/>
      <c r="DO37" s="1080"/>
      <c r="DP37" s="1080"/>
      <c r="DQ37" s="1080"/>
      <c r="DR37" s="1080"/>
      <c r="DS37" s="1080"/>
      <c r="DT37" s="1080"/>
      <c r="DU37" s="1080"/>
      <c r="DV37" s="1080"/>
      <c r="DW37" s="1080"/>
      <c r="DX37" s="1080"/>
      <c r="DY37" s="1080"/>
      <c r="DZ37" s="1080"/>
      <c r="EA37" s="1080"/>
      <c r="EB37" s="1080"/>
      <c r="EC37" s="1080"/>
      <c r="ED37" s="1080"/>
      <c r="EE37" s="1080"/>
      <c r="EF37" s="1080"/>
      <c r="EG37" s="1080"/>
      <c r="EH37" s="1080"/>
      <c r="EI37" s="1080"/>
      <c r="EJ37" s="1080"/>
      <c r="EK37" s="1080"/>
      <c r="EL37" s="1080"/>
      <c r="EM37" s="1080"/>
      <c r="EN37" s="1080"/>
      <c r="EO37" s="1080"/>
      <c r="EP37" s="1080"/>
      <c r="EQ37" s="1080"/>
      <c r="ER37" s="1080"/>
      <c r="ES37" s="1080"/>
      <c r="ET37" s="1080"/>
      <c r="EU37" s="1080"/>
      <c r="EV37" s="1080"/>
      <c r="EW37" s="1080"/>
      <c r="EX37" s="1080"/>
      <c r="EY37" s="1080"/>
      <c r="EZ37" s="1080"/>
      <c r="FA37" s="1080"/>
      <c r="FB37" s="1080"/>
      <c r="FC37" s="1080"/>
      <c r="FD37" s="1080"/>
      <c r="FE37" s="1080"/>
      <c r="FF37" s="1080"/>
      <c r="FG37" s="1080"/>
      <c r="FH37" s="1080"/>
      <c r="FI37" s="1080"/>
      <c r="FJ37" s="1080"/>
      <c r="FK37" s="1080"/>
      <c r="FL37" s="1080"/>
      <c r="FM37" s="1080"/>
      <c r="FN37" s="1080"/>
      <c r="FO37" s="1080"/>
      <c r="FP37" s="1080"/>
      <c r="FQ37" s="1080"/>
      <c r="FR37" s="1080"/>
      <c r="FS37" s="1080"/>
      <c r="FT37" s="1080"/>
      <c r="FU37" s="1080"/>
      <c r="FV37" s="1080"/>
      <c r="FW37" s="1080"/>
      <c r="FX37" s="1080"/>
      <c r="FY37" s="1080"/>
      <c r="FZ37" s="1080"/>
      <c r="GA37" s="1080"/>
      <c r="GB37" s="1080"/>
      <c r="GC37" s="1080"/>
      <c r="GD37" s="1080"/>
      <c r="GE37" s="1080"/>
      <c r="GF37" s="1080"/>
      <c r="GG37" s="1080"/>
      <c r="GH37" s="1080"/>
      <c r="GI37" s="1080"/>
      <c r="GJ37" s="1080"/>
      <c r="GK37" s="1080"/>
      <c r="GL37" s="1080"/>
      <c r="GM37" s="1080"/>
      <c r="GN37" s="1080"/>
      <c r="GO37" s="1080"/>
      <c r="GP37" s="1080"/>
      <c r="GQ37" s="1080"/>
      <c r="GR37" s="1080"/>
      <c r="GS37" s="1080"/>
      <c r="GT37" s="1080"/>
      <c r="GU37" s="1080"/>
      <c r="GV37" s="1080"/>
      <c r="GW37" s="1080"/>
      <c r="GX37" s="1080"/>
      <c r="GY37" s="1080"/>
      <c r="GZ37" s="1080"/>
      <c r="HA37" s="1080"/>
      <c r="HB37" s="1080"/>
      <c r="HC37" s="1080"/>
      <c r="HD37" s="1080"/>
      <c r="HE37" s="1080"/>
      <c r="HF37" s="1080"/>
      <c r="HG37" s="1080"/>
      <c r="HH37" s="1080"/>
      <c r="HI37" s="1080"/>
      <c r="HJ37" s="1080"/>
      <c r="HK37" s="1080"/>
      <c r="HL37" s="1080"/>
      <c r="HM37" s="1080"/>
      <c r="HN37" s="1080"/>
      <c r="HO37" s="1080"/>
      <c r="HP37" s="1080"/>
      <c r="HQ37" s="1080"/>
      <c r="HR37" s="1080"/>
      <c r="HS37" s="1080"/>
      <c r="HT37" s="1080"/>
      <c r="HU37" s="1080"/>
      <c r="HV37" s="1080"/>
      <c r="HW37" s="1080"/>
      <c r="HX37" s="1080"/>
      <c r="HY37" s="1080"/>
      <c r="HZ37" s="1080"/>
      <c r="IA37" s="1080"/>
      <c r="IB37" s="1080"/>
      <c r="IC37" s="1080"/>
      <c r="ID37" s="1080"/>
      <c r="IE37" s="1080"/>
      <c r="IF37" s="1080"/>
      <c r="IG37" s="1080"/>
      <c r="IH37" s="1080"/>
      <c r="II37" s="1080"/>
      <c r="IJ37" s="1080"/>
      <c r="IK37" s="1080"/>
      <c r="IL37" s="1080"/>
      <c r="IM37" s="1080"/>
      <c r="IN37" s="1080"/>
      <c r="IO37" s="1080"/>
      <c r="IP37" s="1080"/>
      <c r="IQ37" s="1080"/>
      <c r="IR37" s="1080"/>
      <c r="IS37" s="1080"/>
      <c r="IT37" s="1080"/>
      <c r="IU37" s="1080"/>
    </row>
    <row r="38" spans="1:255">
      <c r="A38" s="1088">
        <v>8</v>
      </c>
      <c r="B38" s="1089" t="s">
        <v>346</v>
      </c>
      <c r="C38" s="1090">
        <v>51.485800000000005</v>
      </c>
      <c r="D38" s="1091">
        <v>8.01</v>
      </c>
      <c r="E38" s="1092">
        <v>14.004</v>
      </c>
      <c r="F38" s="1093">
        <v>73.499800000000008</v>
      </c>
      <c r="G38" s="1090">
        <v>19.437799999999999</v>
      </c>
      <c r="H38" s="1091">
        <v>5.1192000000000002</v>
      </c>
      <c r="I38" s="1092">
        <v>6.5450000000000008</v>
      </c>
      <c r="J38" s="1093">
        <f t="shared" si="1"/>
        <v>31.102</v>
      </c>
      <c r="K38" s="1080"/>
      <c r="L38" s="1094"/>
      <c r="M38" s="1094"/>
      <c r="N38" s="1080"/>
      <c r="O38" s="1080"/>
      <c r="P38" s="1080"/>
      <c r="Q38" s="1080"/>
      <c r="R38" s="1080"/>
      <c r="S38" s="1080"/>
      <c r="T38" s="1080"/>
      <c r="U38" s="1080"/>
      <c r="V38" s="1080"/>
      <c r="W38" s="1080"/>
      <c r="X38" s="1080"/>
      <c r="Y38" s="1080"/>
      <c r="Z38" s="1080"/>
      <c r="AA38" s="1080"/>
      <c r="AB38" s="1080"/>
      <c r="AC38" s="1080"/>
      <c r="AD38" s="1080"/>
      <c r="AE38" s="1080"/>
      <c r="AF38" s="1080"/>
      <c r="AG38" s="1080"/>
      <c r="AH38" s="1080"/>
      <c r="AI38" s="1080"/>
      <c r="AJ38" s="1080"/>
      <c r="AK38" s="1080"/>
      <c r="AL38" s="1080"/>
      <c r="AM38" s="1080"/>
      <c r="AN38" s="1080"/>
      <c r="AO38" s="1080"/>
      <c r="AP38" s="1080"/>
      <c r="AQ38" s="1080"/>
      <c r="AR38" s="1080"/>
      <c r="AS38" s="1080"/>
      <c r="AT38" s="1080"/>
      <c r="AU38" s="1080"/>
      <c r="AV38" s="1080"/>
      <c r="AW38" s="1080"/>
      <c r="AX38" s="1080"/>
      <c r="AY38" s="1080"/>
      <c r="AZ38" s="1080"/>
      <c r="BA38" s="1080"/>
      <c r="BB38" s="1080"/>
      <c r="BC38" s="1080"/>
      <c r="BD38" s="1080"/>
      <c r="BE38" s="1080"/>
      <c r="BF38" s="1080"/>
      <c r="BG38" s="1080"/>
      <c r="BH38" s="1080"/>
      <c r="BI38" s="1080"/>
      <c r="BJ38" s="1080"/>
      <c r="BK38" s="1080"/>
      <c r="BL38" s="1080"/>
      <c r="BM38" s="1080"/>
      <c r="BN38" s="1080"/>
      <c r="BO38" s="1080"/>
      <c r="BP38" s="1080"/>
      <c r="BQ38" s="1080"/>
      <c r="BR38" s="1080"/>
      <c r="BS38" s="1080"/>
      <c r="BT38" s="1080"/>
      <c r="BU38" s="1080"/>
      <c r="BV38" s="1080"/>
      <c r="BW38" s="1080"/>
      <c r="BX38" s="1080"/>
      <c r="BY38" s="1080"/>
      <c r="BZ38" s="1080"/>
      <c r="CA38" s="1080"/>
      <c r="CB38" s="1080"/>
      <c r="CC38" s="1080"/>
      <c r="CD38" s="1080"/>
      <c r="CE38" s="1080"/>
      <c r="CF38" s="1080"/>
      <c r="CG38" s="1080"/>
      <c r="CH38" s="1080"/>
      <c r="CI38" s="1080"/>
      <c r="CJ38" s="1080"/>
      <c r="CK38" s="1080"/>
      <c r="CL38" s="1080"/>
      <c r="CM38" s="1080"/>
      <c r="CN38" s="1080"/>
      <c r="CO38" s="1080"/>
      <c r="CP38" s="1080"/>
      <c r="CQ38" s="1080"/>
      <c r="CR38" s="1080"/>
      <c r="CS38" s="1080"/>
      <c r="CT38" s="1080"/>
      <c r="CU38" s="1080"/>
      <c r="CV38" s="1080"/>
      <c r="CW38" s="1080"/>
      <c r="CX38" s="1080"/>
      <c r="CY38" s="1080"/>
      <c r="CZ38" s="1080"/>
      <c r="DA38" s="1080"/>
      <c r="DB38" s="1080"/>
      <c r="DC38" s="1080"/>
      <c r="DD38" s="1080"/>
      <c r="DE38" s="1080"/>
      <c r="DF38" s="1080"/>
      <c r="DG38" s="1080"/>
      <c r="DH38" s="1080"/>
      <c r="DI38" s="1080"/>
      <c r="DJ38" s="1080"/>
      <c r="DK38" s="1080"/>
      <c r="DL38" s="1080"/>
      <c r="DM38" s="1080"/>
      <c r="DN38" s="1080"/>
      <c r="DO38" s="1080"/>
      <c r="DP38" s="1080"/>
      <c r="DQ38" s="1080"/>
      <c r="DR38" s="1080"/>
      <c r="DS38" s="1080"/>
      <c r="DT38" s="1080"/>
      <c r="DU38" s="1080"/>
      <c r="DV38" s="1080"/>
      <c r="DW38" s="1080"/>
      <c r="DX38" s="1080"/>
      <c r="DY38" s="1080"/>
      <c r="DZ38" s="1080"/>
      <c r="EA38" s="1080"/>
      <c r="EB38" s="1080"/>
      <c r="EC38" s="1080"/>
      <c r="ED38" s="1080"/>
      <c r="EE38" s="1080"/>
      <c r="EF38" s="1080"/>
      <c r="EG38" s="1080"/>
      <c r="EH38" s="1080"/>
      <c r="EI38" s="1080"/>
      <c r="EJ38" s="1080"/>
      <c r="EK38" s="1080"/>
      <c r="EL38" s="1080"/>
      <c r="EM38" s="1080"/>
      <c r="EN38" s="1080"/>
      <c r="EO38" s="1080"/>
      <c r="EP38" s="1080"/>
      <c r="EQ38" s="1080"/>
      <c r="ER38" s="1080"/>
      <c r="ES38" s="1080"/>
      <c r="ET38" s="1080"/>
      <c r="EU38" s="1080"/>
      <c r="EV38" s="1080"/>
      <c r="EW38" s="1080"/>
      <c r="EX38" s="1080"/>
      <c r="EY38" s="1080"/>
      <c r="EZ38" s="1080"/>
      <c r="FA38" s="1080"/>
      <c r="FB38" s="1080"/>
      <c r="FC38" s="1080"/>
      <c r="FD38" s="1080"/>
      <c r="FE38" s="1080"/>
      <c r="FF38" s="1080"/>
      <c r="FG38" s="1080"/>
      <c r="FH38" s="1080"/>
      <c r="FI38" s="1080"/>
      <c r="FJ38" s="1080"/>
      <c r="FK38" s="1080"/>
      <c r="FL38" s="1080"/>
      <c r="FM38" s="1080"/>
      <c r="FN38" s="1080"/>
      <c r="FO38" s="1080"/>
      <c r="FP38" s="1080"/>
      <c r="FQ38" s="1080"/>
      <c r="FR38" s="1080"/>
      <c r="FS38" s="1080"/>
      <c r="FT38" s="1080"/>
      <c r="FU38" s="1080"/>
      <c r="FV38" s="1080"/>
      <c r="FW38" s="1080"/>
      <c r="FX38" s="1080"/>
      <c r="FY38" s="1080"/>
      <c r="FZ38" s="1080"/>
      <c r="GA38" s="1080"/>
      <c r="GB38" s="1080"/>
      <c r="GC38" s="1080"/>
      <c r="GD38" s="1080"/>
      <c r="GE38" s="1080"/>
      <c r="GF38" s="1080"/>
      <c r="GG38" s="1080"/>
      <c r="GH38" s="1080"/>
      <c r="GI38" s="1080"/>
      <c r="GJ38" s="1080"/>
      <c r="GK38" s="1080"/>
      <c r="GL38" s="1080"/>
      <c r="GM38" s="1080"/>
      <c r="GN38" s="1080"/>
      <c r="GO38" s="1080"/>
      <c r="GP38" s="1080"/>
      <c r="GQ38" s="1080"/>
      <c r="GR38" s="1080"/>
      <c r="GS38" s="1080"/>
      <c r="GT38" s="1080"/>
      <c r="GU38" s="1080"/>
      <c r="GV38" s="1080"/>
      <c r="GW38" s="1080"/>
      <c r="GX38" s="1080"/>
      <c r="GY38" s="1080"/>
      <c r="GZ38" s="1080"/>
      <c r="HA38" s="1080"/>
      <c r="HB38" s="1080"/>
      <c r="HC38" s="1080"/>
      <c r="HD38" s="1080"/>
      <c r="HE38" s="1080"/>
      <c r="HF38" s="1080"/>
      <c r="HG38" s="1080"/>
      <c r="HH38" s="1080"/>
      <c r="HI38" s="1080"/>
      <c r="HJ38" s="1080"/>
      <c r="HK38" s="1080"/>
      <c r="HL38" s="1080"/>
      <c r="HM38" s="1080"/>
      <c r="HN38" s="1080"/>
      <c r="HO38" s="1080"/>
      <c r="HP38" s="1080"/>
      <c r="HQ38" s="1080"/>
      <c r="HR38" s="1080"/>
      <c r="HS38" s="1080"/>
      <c r="HT38" s="1080"/>
      <c r="HU38" s="1080"/>
      <c r="HV38" s="1080"/>
      <c r="HW38" s="1080"/>
      <c r="HX38" s="1080"/>
      <c r="HY38" s="1080"/>
      <c r="HZ38" s="1080"/>
      <c r="IA38" s="1080"/>
      <c r="IB38" s="1080"/>
      <c r="IC38" s="1080"/>
      <c r="ID38" s="1080"/>
      <c r="IE38" s="1080"/>
      <c r="IF38" s="1080"/>
      <c r="IG38" s="1080"/>
      <c r="IH38" s="1080"/>
      <c r="II38" s="1080"/>
      <c r="IJ38" s="1080"/>
      <c r="IK38" s="1080"/>
      <c r="IL38" s="1080"/>
      <c r="IM38" s="1080"/>
      <c r="IN38" s="1080"/>
      <c r="IO38" s="1080"/>
      <c r="IP38" s="1080"/>
      <c r="IQ38" s="1080"/>
      <c r="IR38" s="1080"/>
      <c r="IS38" s="1080"/>
      <c r="IT38" s="1080"/>
      <c r="IU38" s="1080"/>
    </row>
    <row r="39" spans="1:255">
      <c r="A39" s="1088">
        <v>9</v>
      </c>
      <c r="B39" s="1089" t="s">
        <v>934</v>
      </c>
      <c r="C39" s="1090">
        <v>0</v>
      </c>
      <c r="D39" s="1091">
        <v>184.51499999999999</v>
      </c>
      <c r="E39" s="1092">
        <v>0</v>
      </c>
      <c r="F39" s="1093">
        <v>184.51499999999999</v>
      </c>
      <c r="G39" s="1090">
        <v>0</v>
      </c>
      <c r="H39" s="1091">
        <v>184.51499999999999</v>
      </c>
      <c r="I39" s="1092">
        <v>0</v>
      </c>
      <c r="J39" s="1093">
        <f t="shared" si="1"/>
        <v>184.51499999999999</v>
      </c>
      <c r="K39" s="1080"/>
      <c r="L39" s="1094"/>
      <c r="M39" s="1094"/>
      <c r="N39" s="1080"/>
      <c r="O39" s="1080"/>
      <c r="P39" s="1080"/>
      <c r="Q39" s="1080"/>
      <c r="R39" s="1080"/>
      <c r="S39" s="1080"/>
      <c r="T39" s="1080"/>
      <c r="U39" s="1080"/>
      <c r="V39" s="1080"/>
      <c r="W39" s="1080"/>
      <c r="X39" s="1080"/>
      <c r="Y39" s="1080"/>
      <c r="Z39" s="1080"/>
      <c r="AA39" s="1080"/>
      <c r="AB39" s="1080"/>
      <c r="AC39" s="1080"/>
      <c r="AD39" s="1080"/>
      <c r="AE39" s="1080"/>
      <c r="AF39" s="1080"/>
      <c r="AG39" s="1080"/>
      <c r="AH39" s="1080"/>
      <c r="AI39" s="1080"/>
      <c r="AJ39" s="1080"/>
      <c r="AK39" s="1080"/>
      <c r="AL39" s="1080"/>
      <c r="AM39" s="1080"/>
      <c r="AN39" s="1080"/>
      <c r="AO39" s="1080"/>
      <c r="AP39" s="1080"/>
      <c r="AQ39" s="1080"/>
      <c r="AR39" s="1080"/>
      <c r="AS39" s="1080"/>
      <c r="AT39" s="1080"/>
      <c r="AU39" s="1080"/>
      <c r="AV39" s="1080"/>
      <c r="AW39" s="1080"/>
      <c r="AX39" s="1080"/>
      <c r="AY39" s="1080"/>
      <c r="AZ39" s="1080"/>
      <c r="BA39" s="1080"/>
      <c r="BB39" s="1080"/>
      <c r="BC39" s="1080"/>
      <c r="BD39" s="1080"/>
      <c r="BE39" s="1080"/>
      <c r="BF39" s="1080"/>
      <c r="BG39" s="1080"/>
      <c r="BH39" s="1080"/>
      <c r="BI39" s="1080"/>
      <c r="BJ39" s="1080"/>
      <c r="BK39" s="1080"/>
      <c r="BL39" s="1080"/>
      <c r="BM39" s="1080"/>
      <c r="BN39" s="1080"/>
      <c r="BO39" s="1080"/>
      <c r="BP39" s="1080"/>
      <c r="BQ39" s="1080"/>
      <c r="BR39" s="1080"/>
      <c r="BS39" s="1080"/>
      <c r="BT39" s="1080"/>
      <c r="BU39" s="1080"/>
      <c r="BV39" s="1080"/>
      <c r="BW39" s="1080"/>
      <c r="BX39" s="1080"/>
      <c r="BY39" s="1080"/>
      <c r="BZ39" s="1080"/>
      <c r="CA39" s="1080"/>
      <c r="CB39" s="1080"/>
      <c r="CC39" s="1080"/>
      <c r="CD39" s="1080"/>
      <c r="CE39" s="1080"/>
      <c r="CF39" s="1080"/>
      <c r="CG39" s="1080"/>
      <c r="CH39" s="1080"/>
      <c r="CI39" s="1080"/>
      <c r="CJ39" s="1080"/>
      <c r="CK39" s="1080"/>
      <c r="CL39" s="1080"/>
      <c r="CM39" s="1080"/>
      <c r="CN39" s="1080"/>
      <c r="CO39" s="1080"/>
      <c r="CP39" s="1080"/>
      <c r="CQ39" s="1080"/>
      <c r="CR39" s="1080"/>
      <c r="CS39" s="1080"/>
      <c r="CT39" s="1080"/>
      <c r="CU39" s="1080"/>
      <c r="CV39" s="1080"/>
      <c r="CW39" s="1080"/>
      <c r="CX39" s="1080"/>
      <c r="CY39" s="1080"/>
      <c r="CZ39" s="1080"/>
      <c r="DA39" s="1080"/>
      <c r="DB39" s="1080"/>
      <c r="DC39" s="1080"/>
      <c r="DD39" s="1080"/>
      <c r="DE39" s="1080"/>
      <c r="DF39" s="1080"/>
      <c r="DG39" s="1080"/>
      <c r="DH39" s="1080"/>
      <c r="DI39" s="1080"/>
      <c r="DJ39" s="1080"/>
      <c r="DK39" s="1080"/>
      <c r="DL39" s="1080"/>
      <c r="DM39" s="1080"/>
      <c r="DN39" s="1080"/>
      <c r="DO39" s="1080"/>
      <c r="DP39" s="1080"/>
      <c r="DQ39" s="1080"/>
      <c r="DR39" s="1080"/>
      <c r="DS39" s="1080"/>
      <c r="DT39" s="1080"/>
      <c r="DU39" s="1080"/>
      <c r="DV39" s="1080"/>
      <c r="DW39" s="1080"/>
      <c r="DX39" s="1080"/>
      <c r="DY39" s="1080"/>
      <c r="DZ39" s="1080"/>
      <c r="EA39" s="1080"/>
      <c r="EB39" s="1080"/>
      <c r="EC39" s="1080"/>
      <c r="ED39" s="1080"/>
      <c r="EE39" s="1080"/>
      <c r="EF39" s="1080"/>
      <c r="EG39" s="1080"/>
      <c r="EH39" s="1080"/>
      <c r="EI39" s="1080"/>
      <c r="EJ39" s="1080"/>
      <c r="EK39" s="1080"/>
      <c r="EL39" s="1080"/>
      <c r="EM39" s="1080"/>
      <c r="EN39" s="1080"/>
      <c r="EO39" s="1080"/>
      <c r="EP39" s="1080"/>
      <c r="EQ39" s="1080"/>
      <c r="ER39" s="1080"/>
      <c r="ES39" s="1080"/>
      <c r="ET39" s="1080"/>
      <c r="EU39" s="1080"/>
      <c r="EV39" s="1080"/>
      <c r="EW39" s="1080"/>
      <c r="EX39" s="1080"/>
      <c r="EY39" s="1080"/>
      <c r="EZ39" s="1080"/>
      <c r="FA39" s="1080"/>
      <c r="FB39" s="1080"/>
      <c r="FC39" s="1080"/>
      <c r="FD39" s="1080"/>
      <c r="FE39" s="1080"/>
      <c r="FF39" s="1080"/>
      <c r="FG39" s="1080"/>
      <c r="FH39" s="1080"/>
      <c r="FI39" s="1080"/>
      <c r="FJ39" s="1080"/>
      <c r="FK39" s="1080"/>
      <c r="FL39" s="1080"/>
      <c r="FM39" s="1080"/>
      <c r="FN39" s="1080"/>
      <c r="FO39" s="1080"/>
      <c r="FP39" s="1080"/>
      <c r="FQ39" s="1080"/>
      <c r="FR39" s="1080"/>
      <c r="FS39" s="1080"/>
      <c r="FT39" s="1080"/>
      <c r="FU39" s="1080"/>
      <c r="FV39" s="1080"/>
      <c r="FW39" s="1080"/>
      <c r="FX39" s="1080"/>
      <c r="FY39" s="1080"/>
      <c r="FZ39" s="1080"/>
      <c r="GA39" s="1080"/>
      <c r="GB39" s="1080"/>
      <c r="GC39" s="1080"/>
      <c r="GD39" s="1080"/>
      <c r="GE39" s="1080"/>
      <c r="GF39" s="1080"/>
      <c r="GG39" s="1080"/>
      <c r="GH39" s="1080"/>
      <c r="GI39" s="1080"/>
      <c r="GJ39" s="1080"/>
      <c r="GK39" s="1080"/>
      <c r="GL39" s="1080"/>
      <c r="GM39" s="1080"/>
      <c r="GN39" s="1080"/>
      <c r="GO39" s="1080"/>
      <c r="GP39" s="1080"/>
      <c r="GQ39" s="1080"/>
      <c r="GR39" s="1080"/>
      <c r="GS39" s="1080"/>
      <c r="GT39" s="1080"/>
      <c r="GU39" s="1080"/>
      <c r="GV39" s="1080"/>
      <c r="GW39" s="1080"/>
      <c r="GX39" s="1080"/>
      <c r="GY39" s="1080"/>
      <c r="GZ39" s="1080"/>
      <c r="HA39" s="1080"/>
      <c r="HB39" s="1080"/>
      <c r="HC39" s="1080"/>
      <c r="HD39" s="1080"/>
      <c r="HE39" s="1080"/>
      <c r="HF39" s="1080"/>
      <c r="HG39" s="1080"/>
      <c r="HH39" s="1080"/>
      <c r="HI39" s="1080"/>
      <c r="HJ39" s="1080"/>
      <c r="HK39" s="1080"/>
      <c r="HL39" s="1080"/>
      <c r="HM39" s="1080"/>
      <c r="HN39" s="1080"/>
      <c r="HO39" s="1080"/>
      <c r="HP39" s="1080"/>
      <c r="HQ39" s="1080"/>
      <c r="HR39" s="1080"/>
      <c r="HS39" s="1080"/>
      <c r="HT39" s="1080"/>
      <c r="HU39" s="1080"/>
      <c r="HV39" s="1080"/>
      <c r="HW39" s="1080"/>
      <c r="HX39" s="1080"/>
      <c r="HY39" s="1080"/>
      <c r="HZ39" s="1080"/>
      <c r="IA39" s="1080"/>
      <c r="IB39" s="1080"/>
      <c r="IC39" s="1080"/>
      <c r="ID39" s="1080"/>
      <c r="IE39" s="1080"/>
      <c r="IF39" s="1080"/>
      <c r="IG39" s="1080"/>
      <c r="IH39" s="1080"/>
      <c r="II39" s="1080"/>
      <c r="IJ39" s="1080"/>
      <c r="IK39" s="1080"/>
      <c r="IL39" s="1080"/>
      <c r="IM39" s="1080"/>
      <c r="IN39" s="1080"/>
      <c r="IO39" s="1080"/>
      <c r="IP39" s="1080"/>
      <c r="IQ39" s="1080"/>
      <c r="IR39" s="1080"/>
      <c r="IS39" s="1080"/>
      <c r="IT39" s="1080"/>
      <c r="IU39" s="1080"/>
    </row>
    <row r="40" spans="1:255">
      <c r="A40" s="1088">
        <v>10</v>
      </c>
      <c r="B40" s="1089" t="s">
        <v>935</v>
      </c>
      <c r="C40" s="1090">
        <v>4553.4650000000001</v>
      </c>
      <c r="D40" s="1091">
        <v>1906.6545000000001</v>
      </c>
      <c r="E40" s="1092">
        <v>116.25749999999999</v>
      </c>
      <c r="F40" s="1093">
        <v>6576.3770000000004</v>
      </c>
      <c r="G40" s="1090">
        <v>4334.9390000000003</v>
      </c>
      <c r="H40" s="1091">
        <v>2041.9665</v>
      </c>
      <c r="I40" s="1092">
        <v>511.2405</v>
      </c>
      <c r="J40" s="1093">
        <f t="shared" si="1"/>
        <v>6888.1460000000006</v>
      </c>
      <c r="K40" s="1080"/>
      <c r="L40" s="1094"/>
      <c r="M40" s="1094"/>
      <c r="N40" s="1080"/>
      <c r="O40" s="1080"/>
      <c r="P40" s="1080"/>
      <c r="Q40" s="1080"/>
      <c r="R40" s="1080"/>
      <c r="S40" s="1080"/>
      <c r="T40" s="1080"/>
      <c r="U40" s="1080"/>
      <c r="V40" s="1080"/>
      <c r="W40" s="1080"/>
      <c r="X40" s="1080"/>
      <c r="Y40" s="1080"/>
      <c r="Z40" s="1080"/>
      <c r="AA40" s="1080"/>
      <c r="AB40" s="1080"/>
      <c r="AC40" s="1080"/>
      <c r="AD40" s="1080"/>
      <c r="AE40" s="1080"/>
      <c r="AF40" s="1080"/>
      <c r="AG40" s="1080"/>
      <c r="AH40" s="1080"/>
      <c r="AI40" s="1080"/>
      <c r="AJ40" s="1080"/>
      <c r="AK40" s="1080"/>
      <c r="AL40" s="1080"/>
      <c r="AM40" s="1080"/>
      <c r="AN40" s="1080"/>
      <c r="AO40" s="1080"/>
      <c r="AP40" s="1080"/>
      <c r="AQ40" s="1080"/>
      <c r="AR40" s="1080"/>
      <c r="AS40" s="1080"/>
      <c r="AT40" s="1080"/>
      <c r="AU40" s="1080"/>
      <c r="AV40" s="1080"/>
      <c r="AW40" s="1080"/>
      <c r="AX40" s="1080"/>
      <c r="AY40" s="1080"/>
      <c r="AZ40" s="1080"/>
      <c r="BA40" s="1080"/>
      <c r="BB40" s="1080"/>
      <c r="BC40" s="1080"/>
      <c r="BD40" s="1080"/>
      <c r="BE40" s="1080"/>
      <c r="BF40" s="1080"/>
      <c r="BG40" s="1080"/>
      <c r="BH40" s="1080"/>
      <c r="BI40" s="1080"/>
      <c r="BJ40" s="1080"/>
      <c r="BK40" s="1080"/>
      <c r="BL40" s="1080"/>
      <c r="BM40" s="1080"/>
      <c r="BN40" s="1080"/>
      <c r="BO40" s="1080"/>
      <c r="BP40" s="1080"/>
      <c r="BQ40" s="1080"/>
      <c r="BR40" s="1080"/>
      <c r="BS40" s="1080"/>
      <c r="BT40" s="1080"/>
      <c r="BU40" s="1080"/>
      <c r="BV40" s="1080"/>
      <c r="BW40" s="1080"/>
      <c r="BX40" s="1080"/>
      <c r="BY40" s="1080"/>
      <c r="BZ40" s="1080"/>
      <c r="CA40" s="1080"/>
      <c r="CB40" s="1080"/>
      <c r="CC40" s="1080"/>
      <c r="CD40" s="1080"/>
      <c r="CE40" s="1080"/>
      <c r="CF40" s="1080"/>
      <c r="CG40" s="1080"/>
      <c r="CH40" s="1080"/>
      <c r="CI40" s="1080"/>
      <c r="CJ40" s="1080"/>
      <c r="CK40" s="1080"/>
      <c r="CL40" s="1080"/>
      <c r="CM40" s="1080"/>
      <c r="CN40" s="1080"/>
      <c r="CO40" s="1080"/>
      <c r="CP40" s="1080"/>
      <c r="CQ40" s="1080"/>
      <c r="CR40" s="1080"/>
      <c r="CS40" s="1080"/>
      <c r="CT40" s="1080"/>
      <c r="CU40" s="1080"/>
      <c r="CV40" s="1080"/>
      <c r="CW40" s="1080"/>
      <c r="CX40" s="1080"/>
      <c r="CY40" s="1080"/>
      <c r="CZ40" s="1080"/>
      <c r="DA40" s="1080"/>
      <c r="DB40" s="1080"/>
      <c r="DC40" s="1080"/>
      <c r="DD40" s="1080"/>
      <c r="DE40" s="1080"/>
      <c r="DF40" s="1080"/>
      <c r="DG40" s="1080"/>
      <c r="DH40" s="1080"/>
      <c r="DI40" s="1080"/>
      <c r="DJ40" s="1080"/>
      <c r="DK40" s="1080"/>
      <c r="DL40" s="1080"/>
      <c r="DM40" s="1080"/>
      <c r="DN40" s="1080"/>
      <c r="DO40" s="1080"/>
      <c r="DP40" s="1080"/>
      <c r="DQ40" s="1080"/>
      <c r="DR40" s="1080"/>
      <c r="DS40" s="1080"/>
      <c r="DT40" s="1080"/>
      <c r="DU40" s="1080"/>
      <c r="DV40" s="1080"/>
      <c r="DW40" s="1080"/>
      <c r="DX40" s="1080"/>
      <c r="DY40" s="1080"/>
      <c r="DZ40" s="1080"/>
      <c r="EA40" s="1080"/>
      <c r="EB40" s="1080"/>
      <c r="EC40" s="1080"/>
      <c r="ED40" s="1080"/>
      <c r="EE40" s="1080"/>
      <c r="EF40" s="1080"/>
      <c r="EG40" s="1080"/>
      <c r="EH40" s="1080"/>
      <c r="EI40" s="1080"/>
      <c r="EJ40" s="1080"/>
      <c r="EK40" s="1080"/>
      <c r="EL40" s="1080"/>
      <c r="EM40" s="1080"/>
      <c r="EN40" s="1080"/>
      <c r="EO40" s="1080"/>
      <c r="EP40" s="1080"/>
      <c r="EQ40" s="1080"/>
      <c r="ER40" s="1080"/>
      <c r="ES40" s="1080"/>
      <c r="ET40" s="1080"/>
      <c r="EU40" s="1080"/>
      <c r="EV40" s="1080"/>
      <c r="EW40" s="1080"/>
      <c r="EX40" s="1080"/>
      <c r="EY40" s="1080"/>
      <c r="EZ40" s="1080"/>
      <c r="FA40" s="1080"/>
      <c r="FB40" s="1080"/>
      <c r="FC40" s="1080"/>
      <c r="FD40" s="1080"/>
      <c r="FE40" s="1080"/>
      <c r="FF40" s="1080"/>
      <c r="FG40" s="1080"/>
      <c r="FH40" s="1080"/>
      <c r="FI40" s="1080"/>
      <c r="FJ40" s="1080"/>
      <c r="FK40" s="1080"/>
      <c r="FL40" s="1080"/>
      <c r="FM40" s="1080"/>
      <c r="FN40" s="1080"/>
      <c r="FO40" s="1080"/>
      <c r="FP40" s="1080"/>
      <c r="FQ40" s="1080"/>
      <c r="FR40" s="1080"/>
      <c r="FS40" s="1080"/>
      <c r="FT40" s="1080"/>
      <c r="FU40" s="1080"/>
      <c r="FV40" s="1080"/>
      <c r="FW40" s="1080"/>
      <c r="FX40" s="1080"/>
      <c r="FY40" s="1080"/>
      <c r="FZ40" s="1080"/>
      <c r="GA40" s="1080"/>
      <c r="GB40" s="1080"/>
      <c r="GC40" s="1080"/>
      <c r="GD40" s="1080"/>
      <c r="GE40" s="1080"/>
      <c r="GF40" s="1080"/>
      <c r="GG40" s="1080"/>
      <c r="GH40" s="1080"/>
      <c r="GI40" s="1080"/>
      <c r="GJ40" s="1080"/>
      <c r="GK40" s="1080"/>
      <c r="GL40" s="1080"/>
      <c r="GM40" s="1080"/>
      <c r="GN40" s="1080"/>
      <c r="GO40" s="1080"/>
      <c r="GP40" s="1080"/>
      <c r="GQ40" s="1080"/>
      <c r="GR40" s="1080"/>
      <c r="GS40" s="1080"/>
      <c r="GT40" s="1080"/>
      <c r="GU40" s="1080"/>
      <c r="GV40" s="1080"/>
      <c r="GW40" s="1080"/>
      <c r="GX40" s="1080"/>
      <c r="GY40" s="1080"/>
      <c r="GZ40" s="1080"/>
      <c r="HA40" s="1080"/>
      <c r="HB40" s="1080"/>
      <c r="HC40" s="1080"/>
      <c r="HD40" s="1080"/>
      <c r="HE40" s="1080"/>
      <c r="HF40" s="1080"/>
      <c r="HG40" s="1080"/>
      <c r="HH40" s="1080"/>
      <c r="HI40" s="1080"/>
      <c r="HJ40" s="1080"/>
      <c r="HK40" s="1080"/>
      <c r="HL40" s="1080"/>
      <c r="HM40" s="1080"/>
      <c r="HN40" s="1080"/>
      <c r="HO40" s="1080"/>
      <c r="HP40" s="1080"/>
      <c r="HQ40" s="1080"/>
      <c r="HR40" s="1080"/>
      <c r="HS40" s="1080"/>
      <c r="HT40" s="1080"/>
      <c r="HU40" s="1080"/>
      <c r="HV40" s="1080"/>
      <c r="HW40" s="1080"/>
      <c r="HX40" s="1080"/>
      <c r="HY40" s="1080"/>
      <c r="HZ40" s="1080"/>
      <c r="IA40" s="1080"/>
      <c r="IB40" s="1080"/>
      <c r="IC40" s="1080"/>
      <c r="ID40" s="1080"/>
      <c r="IE40" s="1080"/>
      <c r="IF40" s="1080"/>
      <c r="IG40" s="1080"/>
      <c r="IH40" s="1080"/>
      <c r="II40" s="1080"/>
      <c r="IJ40" s="1080"/>
      <c r="IK40" s="1080"/>
      <c r="IL40" s="1080"/>
      <c r="IM40" s="1080"/>
      <c r="IN40" s="1080"/>
      <c r="IO40" s="1080"/>
      <c r="IP40" s="1080"/>
      <c r="IQ40" s="1080"/>
      <c r="IR40" s="1080"/>
      <c r="IS40" s="1080"/>
      <c r="IT40" s="1080"/>
      <c r="IU40" s="1080"/>
    </row>
    <row r="41" spans="1:255" ht="26.25" thickBot="1">
      <c r="A41" s="1101">
        <v>11</v>
      </c>
      <c r="B41" s="1102" t="s">
        <v>936</v>
      </c>
      <c r="C41" s="1103">
        <v>4553.4650000000001</v>
      </c>
      <c r="D41" s="1104">
        <v>1431.4770000000001</v>
      </c>
      <c r="E41" s="1105">
        <v>116.25749999999999</v>
      </c>
      <c r="F41" s="1106">
        <v>6101.1995000000006</v>
      </c>
      <c r="G41" s="1103">
        <v>4334.9390000000003</v>
      </c>
      <c r="H41" s="1104">
        <v>1640.3755000000001</v>
      </c>
      <c r="I41" s="1105">
        <v>511.2405</v>
      </c>
      <c r="J41" s="1106">
        <f t="shared" si="1"/>
        <v>6486.5550000000003</v>
      </c>
      <c r="K41" s="1080"/>
      <c r="L41" s="1094"/>
      <c r="M41" s="1094"/>
      <c r="N41" s="1080"/>
      <c r="O41" s="1080"/>
      <c r="P41" s="1080"/>
      <c r="Q41" s="1080"/>
      <c r="R41" s="1080"/>
      <c r="S41" s="1080"/>
      <c r="T41" s="1080"/>
      <c r="U41" s="1080"/>
      <c r="V41" s="1080"/>
      <c r="W41" s="1080"/>
      <c r="X41" s="1080"/>
      <c r="Y41" s="1080"/>
      <c r="Z41" s="1080"/>
      <c r="AA41" s="1080"/>
      <c r="AB41" s="1080"/>
      <c r="AC41" s="1080"/>
      <c r="AD41" s="1080"/>
      <c r="AE41" s="1080"/>
      <c r="AF41" s="1080"/>
      <c r="AG41" s="1080"/>
      <c r="AH41" s="1080"/>
      <c r="AI41" s="1080"/>
      <c r="AJ41" s="1080"/>
      <c r="AK41" s="1080"/>
      <c r="AL41" s="1080"/>
      <c r="AM41" s="1080"/>
      <c r="AN41" s="1080"/>
      <c r="AO41" s="1080"/>
      <c r="AP41" s="1080"/>
      <c r="AQ41" s="1080"/>
      <c r="AR41" s="1080"/>
      <c r="AS41" s="1080"/>
      <c r="AT41" s="1080"/>
      <c r="AU41" s="1080"/>
      <c r="AV41" s="1080"/>
      <c r="AW41" s="1080"/>
      <c r="AX41" s="1080"/>
      <c r="AY41" s="1080"/>
      <c r="AZ41" s="1080"/>
      <c r="BA41" s="1080"/>
      <c r="BB41" s="1080"/>
      <c r="BC41" s="1080"/>
      <c r="BD41" s="1080"/>
      <c r="BE41" s="1080"/>
      <c r="BF41" s="1080"/>
      <c r="BG41" s="1080"/>
      <c r="BH41" s="1080"/>
      <c r="BI41" s="1080"/>
      <c r="BJ41" s="1080"/>
      <c r="BK41" s="1080"/>
      <c r="BL41" s="1080"/>
      <c r="BM41" s="1080"/>
      <c r="BN41" s="1080"/>
      <c r="BO41" s="1080"/>
      <c r="BP41" s="1080"/>
      <c r="BQ41" s="1080"/>
      <c r="BR41" s="1080"/>
      <c r="BS41" s="1080"/>
      <c r="BT41" s="1080"/>
      <c r="BU41" s="1080"/>
      <c r="BV41" s="1080"/>
      <c r="BW41" s="1080"/>
      <c r="BX41" s="1080"/>
      <c r="BY41" s="1080"/>
      <c r="BZ41" s="1080"/>
      <c r="CA41" s="1080"/>
      <c r="CB41" s="1080"/>
      <c r="CC41" s="1080"/>
      <c r="CD41" s="1080"/>
      <c r="CE41" s="1080"/>
      <c r="CF41" s="1080"/>
      <c r="CG41" s="1080"/>
      <c r="CH41" s="1080"/>
      <c r="CI41" s="1080"/>
      <c r="CJ41" s="1080"/>
      <c r="CK41" s="1080"/>
      <c r="CL41" s="1080"/>
      <c r="CM41" s="1080"/>
      <c r="CN41" s="1080"/>
      <c r="CO41" s="1080"/>
      <c r="CP41" s="1080"/>
      <c r="CQ41" s="1080"/>
      <c r="CR41" s="1080"/>
      <c r="CS41" s="1080"/>
      <c r="CT41" s="1080"/>
      <c r="CU41" s="1080"/>
      <c r="CV41" s="1080"/>
      <c r="CW41" s="1080"/>
      <c r="CX41" s="1080"/>
      <c r="CY41" s="1080"/>
      <c r="CZ41" s="1080"/>
      <c r="DA41" s="1080"/>
      <c r="DB41" s="1080"/>
      <c r="DC41" s="1080"/>
      <c r="DD41" s="1080"/>
      <c r="DE41" s="1080"/>
      <c r="DF41" s="1080"/>
      <c r="DG41" s="1080"/>
      <c r="DH41" s="1080"/>
      <c r="DI41" s="1080"/>
      <c r="DJ41" s="1080"/>
      <c r="DK41" s="1080"/>
      <c r="DL41" s="1080"/>
      <c r="DM41" s="1080"/>
      <c r="DN41" s="1080"/>
      <c r="DO41" s="1080"/>
      <c r="DP41" s="1080"/>
      <c r="DQ41" s="1080"/>
      <c r="DR41" s="1080"/>
      <c r="DS41" s="1080"/>
      <c r="DT41" s="1080"/>
      <c r="DU41" s="1080"/>
      <c r="DV41" s="1080"/>
      <c r="DW41" s="1080"/>
      <c r="DX41" s="1080"/>
      <c r="DY41" s="1080"/>
      <c r="DZ41" s="1080"/>
      <c r="EA41" s="1080"/>
      <c r="EB41" s="1080"/>
      <c r="EC41" s="1080"/>
      <c r="ED41" s="1080"/>
      <c r="EE41" s="1080"/>
      <c r="EF41" s="1080"/>
      <c r="EG41" s="1080"/>
      <c r="EH41" s="1080"/>
      <c r="EI41" s="1080"/>
      <c r="EJ41" s="1080"/>
      <c r="EK41" s="1080"/>
      <c r="EL41" s="1080"/>
      <c r="EM41" s="1080"/>
      <c r="EN41" s="1080"/>
      <c r="EO41" s="1080"/>
      <c r="EP41" s="1080"/>
      <c r="EQ41" s="1080"/>
      <c r="ER41" s="1080"/>
      <c r="ES41" s="1080"/>
      <c r="ET41" s="1080"/>
      <c r="EU41" s="1080"/>
      <c r="EV41" s="1080"/>
      <c r="EW41" s="1080"/>
      <c r="EX41" s="1080"/>
      <c r="EY41" s="1080"/>
      <c r="EZ41" s="1080"/>
      <c r="FA41" s="1080"/>
      <c r="FB41" s="1080"/>
      <c r="FC41" s="1080"/>
      <c r="FD41" s="1080"/>
      <c r="FE41" s="1080"/>
      <c r="FF41" s="1080"/>
      <c r="FG41" s="1080"/>
      <c r="FH41" s="1080"/>
      <c r="FI41" s="1080"/>
      <c r="FJ41" s="1080"/>
      <c r="FK41" s="1080"/>
      <c r="FL41" s="1080"/>
      <c r="FM41" s="1080"/>
      <c r="FN41" s="1080"/>
      <c r="FO41" s="1080"/>
      <c r="FP41" s="1080"/>
      <c r="FQ41" s="1080"/>
      <c r="FR41" s="1080"/>
      <c r="FS41" s="1080"/>
      <c r="FT41" s="1080"/>
      <c r="FU41" s="1080"/>
      <c r="FV41" s="1080"/>
      <c r="FW41" s="1080"/>
      <c r="FX41" s="1080"/>
      <c r="FY41" s="1080"/>
      <c r="FZ41" s="1080"/>
      <c r="GA41" s="1080"/>
      <c r="GB41" s="1080"/>
      <c r="GC41" s="1080"/>
      <c r="GD41" s="1080"/>
      <c r="GE41" s="1080"/>
      <c r="GF41" s="1080"/>
      <c r="GG41" s="1080"/>
      <c r="GH41" s="1080"/>
      <c r="GI41" s="1080"/>
      <c r="GJ41" s="1080"/>
      <c r="GK41" s="1080"/>
      <c r="GL41" s="1080"/>
      <c r="GM41" s="1080"/>
      <c r="GN41" s="1080"/>
      <c r="GO41" s="1080"/>
      <c r="GP41" s="1080"/>
      <c r="GQ41" s="1080"/>
      <c r="GR41" s="1080"/>
      <c r="GS41" s="1080"/>
      <c r="GT41" s="1080"/>
      <c r="GU41" s="1080"/>
      <c r="GV41" s="1080"/>
      <c r="GW41" s="1080"/>
      <c r="GX41" s="1080"/>
      <c r="GY41" s="1080"/>
      <c r="GZ41" s="1080"/>
      <c r="HA41" s="1080"/>
      <c r="HB41" s="1080"/>
      <c r="HC41" s="1080"/>
      <c r="HD41" s="1080"/>
      <c r="HE41" s="1080"/>
      <c r="HF41" s="1080"/>
      <c r="HG41" s="1080"/>
      <c r="HH41" s="1080"/>
      <c r="HI41" s="1080"/>
      <c r="HJ41" s="1080"/>
      <c r="HK41" s="1080"/>
      <c r="HL41" s="1080"/>
      <c r="HM41" s="1080"/>
      <c r="HN41" s="1080"/>
      <c r="HO41" s="1080"/>
      <c r="HP41" s="1080"/>
      <c r="HQ41" s="1080"/>
      <c r="HR41" s="1080"/>
      <c r="HS41" s="1080"/>
      <c r="HT41" s="1080"/>
      <c r="HU41" s="1080"/>
      <c r="HV41" s="1080"/>
      <c r="HW41" s="1080"/>
      <c r="HX41" s="1080"/>
      <c r="HY41" s="1080"/>
      <c r="HZ41" s="1080"/>
      <c r="IA41" s="1080"/>
      <c r="IB41" s="1080"/>
      <c r="IC41" s="1080"/>
      <c r="ID41" s="1080"/>
      <c r="IE41" s="1080"/>
      <c r="IF41" s="1080"/>
      <c r="IG41" s="1080"/>
      <c r="IH41" s="1080"/>
      <c r="II41" s="1080"/>
      <c r="IJ41" s="1080"/>
      <c r="IK41" s="1080"/>
      <c r="IL41" s="1080"/>
      <c r="IM41" s="1080"/>
      <c r="IN41" s="1080"/>
      <c r="IO41" s="1080"/>
      <c r="IP41" s="1080"/>
      <c r="IQ41" s="1080"/>
      <c r="IR41" s="1080"/>
      <c r="IS41" s="1080"/>
      <c r="IT41" s="1080"/>
      <c r="IU41" s="1080"/>
    </row>
    <row r="42" spans="1:255" ht="15" thickBot="1">
      <c r="A42" s="1107" t="s">
        <v>937</v>
      </c>
      <c r="B42" s="1108" t="s">
        <v>930</v>
      </c>
      <c r="C42" s="1113">
        <v>4695.9287999999997</v>
      </c>
      <c r="D42" s="1114">
        <v>1674.634</v>
      </c>
      <c r="E42" s="1115">
        <v>130.26150000000001</v>
      </c>
      <c r="F42" s="1116">
        <v>6500.8243000000002</v>
      </c>
      <c r="G42" s="1113">
        <v>4445.3548000000001</v>
      </c>
      <c r="H42" s="1114">
        <v>1880.6416999999999</v>
      </c>
      <c r="I42" s="1115">
        <v>517.78550000000018</v>
      </c>
      <c r="J42" s="1116">
        <f t="shared" si="1"/>
        <v>6843.7820000000002</v>
      </c>
      <c r="K42" s="1080"/>
      <c r="L42" s="1094"/>
      <c r="M42" s="1094"/>
      <c r="N42" s="1080"/>
      <c r="O42" s="1080"/>
      <c r="P42" s="1080"/>
      <c r="Q42" s="1080"/>
      <c r="R42" s="1080"/>
      <c r="S42" s="1080"/>
      <c r="T42" s="1080"/>
      <c r="U42" s="1080"/>
      <c r="V42" s="1080"/>
      <c r="W42" s="1080"/>
      <c r="X42" s="1080"/>
      <c r="Y42" s="1080"/>
      <c r="Z42" s="1080"/>
      <c r="AA42" s="1080"/>
      <c r="AB42" s="1080"/>
      <c r="AC42" s="1080"/>
      <c r="AD42" s="1080"/>
      <c r="AE42" s="1080"/>
      <c r="AF42" s="1080"/>
      <c r="AG42" s="1080"/>
      <c r="AH42" s="1080"/>
      <c r="AI42" s="1080"/>
      <c r="AJ42" s="1080"/>
      <c r="AK42" s="1080"/>
      <c r="AL42" s="1080"/>
      <c r="AM42" s="1080"/>
      <c r="AN42" s="1080"/>
      <c r="AO42" s="1080"/>
      <c r="AP42" s="1080"/>
      <c r="AQ42" s="1080"/>
      <c r="AR42" s="1080"/>
      <c r="AS42" s="1080"/>
      <c r="AT42" s="1080"/>
      <c r="AU42" s="1080"/>
      <c r="AV42" s="1080"/>
      <c r="AW42" s="1080"/>
      <c r="AX42" s="1080"/>
      <c r="AY42" s="1080"/>
      <c r="AZ42" s="1080"/>
      <c r="BA42" s="1080"/>
      <c r="BB42" s="1080"/>
      <c r="BC42" s="1080"/>
      <c r="BD42" s="1080"/>
      <c r="BE42" s="1080"/>
      <c r="BF42" s="1080"/>
      <c r="BG42" s="1080"/>
      <c r="BH42" s="1080"/>
      <c r="BI42" s="1080"/>
      <c r="BJ42" s="1080"/>
      <c r="BK42" s="1080"/>
      <c r="BL42" s="1080"/>
      <c r="BM42" s="1080"/>
      <c r="BN42" s="1080"/>
      <c r="BO42" s="1080"/>
      <c r="BP42" s="1080"/>
      <c r="BQ42" s="1080"/>
      <c r="BR42" s="1080"/>
      <c r="BS42" s="1080"/>
      <c r="BT42" s="1080"/>
      <c r="BU42" s="1080"/>
      <c r="BV42" s="1080"/>
      <c r="BW42" s="1080"/>
      <c r="BX42" s="1080"/>
      <c r="BY42" s="1080"/>
      <c r="BZ42" s="1080"/>
      <c r="CA42" s="1080"/>
      <c r="CB42" s="1080"/>
      <c r="CC42" s="1080"/>
      <c r="CD42" s="1080"/>
      <c r="CE42" s="1080"/>
      <c r="CF42" s="1080"/>
      <c r="CG42" s="1080"/>
      <c r="CH42" s="1080"/>
      <c r="CI42" s="1080"/>
      <c r="CJ42" s="1080"/>
      <c r="CK42" s="1080"/>
      <c r="CL42" s="1080"/>
      <c r="CM42" s="1080"/>
      <c r="CN42" s="1080"/>
      <c r="CO42" s="1080"/>
      <c r="CP42" s="1080"/>
      <c r="CQ42" s="1080"/>
      <c r="CR42" s="1080"/>
      <c r="CS42" s="1080"/>
      <c r="CT42" s="1080"/>
      <c r="CU42" s="1080"/>
      <c r="CV42" s="1080"/>
      <c r="CW42" s="1080"/>
      <c r="CX42" s="1080"/>
      <c r="CY42" s="1080"/>
      <c r="CZ42" s="1080"/>
      <c r="DA42" s="1080"/>
      <c r="DB42" s="1080"/>
      <c r="DC42" s="1080"/>
      <c r="DD42" s="1080"/>
      <c r="DE42" s="1080"/>
      <c r="DF42" s="1080"/>
      <c r="DG42" s="1080"/>
      <c r="DH42" s="1080"/>
      <c r="DI42" s="1080"/>
      <c r="DJ42" s="1080"/>
      <c r="DK42" s="1080"/>
      <c r="DL42" s="1080"/>
      <c r="DM42" s="1080"/>
      <c r="DN42" s="1080"/>
      <c r="DO42" s="1080"/>
      <c r="DP42" s="1080"/>
      <c r="DQ42" s="1080"/>
      <c r="DR42" s="1080"/>
      <c r="DS42" s="1080"/>
      <c r="DT42" s="1080"/>
      <c r="DU42" s="1080"/>
      <c r="DV42" s="1080"/>
      <c r="DW42" s="1080"/>
      <c r="DX42" s="1080"/>
      <c r="DY42" s="1080"/>
      <c r="DZ42" s="1080"/>
      <c r="EA42" s="1080"/>
      <c r="EB42" s="1080"/>
      <c r="EC42" s="1080"/>
      <c r="ED42" s="1080"/>
      <c r="EE42" s="1080"/>
      <c r="EF42" s="1080"/>
      <c r="EG42" s="1080"/>
      <c r="EH42" s="1080"/>
      <c r="EI42" s="1080"/>
      <c r="EJ42" s="1080"/>
      <c r="EK42" s="1080"/>
      <c r="EL42" s="1080"/>
      <c r="EM42" s="1080"/>
      <c r="EN42" s="1080"/>
      <c r="EO42" s="1080"/>
      <c r="EP42" s="1080"/>
      <c r="EQ42" s="1080"/>
      <c r="ER42" s="1080"/>
      <c r="ES42" s="1080"/>
      <c r="ET42" s="1080"/>
      <c r="EU42" s="1080"/>
      <c r="EV42" s="1080"/>
      <c r="EW42" s="1080"/>
      <c r="EX42" s="1080"/>
      <c r="EY42" s="1080"/>
      <c r="EZ42" s="1080"/>
      <c r="FA42" s="1080"/>
      <c r="FB42" s="1080"/>
      <c r="FC42" s="1080"/>
      <c r="FD42" s="1080"/>
      <c r="FE42" s="1080"/>
      <c r="FF42" s="1080"/>
      <c r="FG42" s="1080"/>
      <c r="FH42" s="1080"/>
      <c r="FI42" s="1080"/>
      <c r="FJ42" s="1080"/>
      <c r="FK42" s="1080"/>
      <c r="FL42" s="1080"/>
      <c r="FM42" s="1080"/>
      <c r="FN42" s="1080"/>
      <c r="FO42" s="1080"/>
      <c r="FP42" s="1080"/>
      <c r="FQ42" s="1080"/>
      <c r="FR42" s="1080"/>
      <c r="FS42" s="1080"/>
      <c r="FT42" s="1080"/>
      <c r="FU42" s="1080"/>
      <c r="FV42" s="1080"/>
      <c r="FW42" s="1080"/>
      <c r="FX42" s="1080"/>
      <c r="FY42" s="1080"/>
      <c r="FZ42" s="1080"/>
      <c r="GA42" s="1080"/>
      <c r="GB42" s="1080"/>
      <c r="GC42" s="1080"/>
      <c r="GD42" s="1080"/>
      <c r="GE42" s="1080"/>
      <c r="GF42" s="1080"/>
      <c r="GG42" s="1080"/>
      <c r="GH42" s="1080"/>
      <c r="GI42" s="1080"/>
      <c r="GJ42" s="1080"/>
      <c r="GK42" s="1080"/>
      <c r="GL42" s="1080"/>
      <c r="GM42" s="1080"/>
      <c r="GN42" s="1080"/>
      <c r="GO42" s="1080"/>
      <c r="GP42" s="1080"/>
      <c r="GQ42" s="1080"/>
      <c r="GR42" s="1080"/>
      <c r="GS42" s="1080"/>
      <c r="GT42" s="1080"/>
      <c r="GU42" s="1080"/>
      <c r="GV42" s="1080"/>
      <c r="GW42" s="1080"/>
      <c r="GX42" s="1080"/>
      <c r="GY42" s="1080"/>
      <c r="GZ42" s="1080"/>
      <c r="HA42" s="1080"/>
      <c r="HB42" s="1080"/>
      <c r="HC42" s="1080"/>
      <c r="HD42" s="1080"/>
      <c r="HE42" s="1080"/>
      <c r="HF42" s="1080"/>
      <c r="HG42" s="1080"/>
      <c r="HH42" s="1080"/>
      <c r="HI42" s="1080"/>
      <c r="HJ42" s="1080"/>
      <c r="HK42" s="1080"/>
      <c r="HL42" s="1080"/>
      <c r="HM42" s="1080"/>
      <c r="HN42" s="1080"/>
      <c r="HO42" s="1080"/>
      <c r="HP42" s="1080"/>
      <c r="HQ42" s="1080"/>
      <c r="HR42" s="1080"/>
      <c r="HS42" s="1080"/>
      <c r="HT42" s="1080"/>
      <c r="HU42" s="1080"/>
      <c r="HV42" s="1080"/>
      <c r="HW42" s="1080"/>
      <c r="HX42" s="1080"/>
      <c r="HY42" s="1080"/>
      <c r="HZ42" s="1080"/>
      <c r="IA42" s="1080"/>
      <c r="IB42" s="1080"/>
      <c r="IC42" s="1080"/>
      <c r="ID42" s="1080"/>
      <c r="IE42" s="1080"/>
      <c r="IF42" s="1080"/>
      <c r="IG42" s="1080"/>
      <c r="IH42" s="1080"/>
      <c r="II42" s="1080"/>
      <c r="IJ42" s="1080"/>
      <c r="IK42" s="1080"/>
      <c r="IL42" s="1080"/>
      <c r="IM42" s="1080"/>
      <c r="IN42" s="1080"/>
      <c r="IO42" s="1080"/>
      <c r="IP42" s="1080"/>
      <c r="IQ42" s="1080"/>
      <c r="IR42" s="1080"/>
      <c r="IS42" s="1080"/>
      <c r="IT42" s="1080"/>
      <c r="IU42" s="1080"/>
    </row>
    <row r="43" spans="1:255">
      <c r="A43" s="1726" t="s">
        <v>938</v>
      </c>
      <c r="B43" s="1727"/>
      <c r="C43" s="1728"/>
      <c r="D43" s="1729"/>
      <c r="E43" s="1729"/>
      <c r="F43" s="1730"/>
      <c r="G43" s="1728"/>
      <c r="H43" s="1729"/>
      <c r="I43" s="1729"/>
      <c r="J43" s="1730"/>
      <c r="K43" s="1080"/>
      <c r="L43" s="1094"/>
      <c r="M43" s="1094"/>
      <c r="N43" s="1080"/>
      <c r="O43" s="1080"/>
      <c r="P43" s="1080"/>
      <c r="Q43" s="1080"/>
      <c r="R43" s="1080"/>
      <c r="S43" s="1080"/>
      <c r="T43" s="1080"/>
      <c r="U43" s="1080"/>
      <c r="V43" s="1080"/>
      <c r="W43" s="1080"/>
      <c r="X43" s="1080"/>
      <c r="Y43" s="1080"/>
      <c r="Z43" s="1080"/>
      <c r="AA43" s="1080"/>
      <c r="AB43" s="1080"/>
      <c r="AC43" s="1080"/>
      <c r="AD43" s="1080"/>
      <c r="AE43" s="1080"/>
      <c r="AF43" s="1080"/>
      <c r="AG43" s="1080"/>
      <c r="AH43" s="1080"/>
      <c r="AI43" s="1080"/>
      <c r="AJ43" s="1080"/>
      <c r="AK43" s="1080"/>
      <c r="AL43" s="1080"/>
      <c r="AM43" s="1080"/>
      <c r="AN43" s="1080"/>
      <c r="AO43" s="1080"/>
      <c r="AP43" s="1080"/>
      <c r="AQ43" s="1080"/>
      <c r="AR43" s="1080"/>
      <c r="AS43" s="1080"/>
      <c r="AT43" s="1080"/>
      <c r="AU43" s="1080"/>
      <c r="AV43" s="1080"/>
      <c r="AW43" s="1080"/>
      <c r="AX43" s="1080"/>
      <c r="AY43" s="1080"/>
      <c r="AZ43" s="1080"/>
      <c r="BA43" s="1080"/>
      <c r="BB43" s="1080"/>
      <c r="BC43" s="1080"/>
      <c r="BD43" s="1080"/>
      <c r="BE43" s="1080"/>
      <c r="BF43" s="1080"/>
      <c r="BG43" s="1080"/>
      <c r="BH43" s="1080"/>
      <c r="BI43" s="1080"/>
      <c r="BJ43" s="1080"/>
      <c r="BK43" s="1080"/>
      <c r="BL43" s="1080"/>
      <c r="BM43" s="1080"/>
      <c r="BN43" s="1080"/>
      <c r="BO43" s="1080"/>
      <c r="BP43" s="1080"/>
      <c r="BQ43" s="1080"/>
      <c r="BR43" s="1080"/>
      <c r="BS43" s="1080"/>
      <c r="BT43" s="1080"/>
      <c r="BU43" s="1080"/>
      <c r="BV43" s="1080"/>
      <c r="BW43" s="1080"/>
      <c r="BX43" s="1080"/>
      <c r="BY43" s="1080"/>
      <c r="BZ43" s="1080"/>
      <c r="CA43" s="1080"/>
      <c r="CB43" s="1080"/>
      <c r="CC43" s="1080"/>
      <c r="CD43" s="1080"/>
      <c r="CE43" s="1080"/>
      <c r="CF43" s="1080"/>
      <c r="CG43" s="1080"/>
      <c r="CH43" s="1080"/>
      <c r="CI43" s="1080"/>
      <c r="CJ43" s="1080"/>
      <c r="CK43" s="1080"/>
      <c r="CL43" s="1080"/>
      <c r="CM43" s="1080"/>
      <c r="CN43" s="1080"/>
      <c r="CO43" s="1080"/>
      <c r="CP43" s="1080"/>
      <c r="CQ43" s="1080"/>
      <c r="CR43" s="1080"/>
      <c r="CS43" s="1080"/>
      <c r="CT43" s="1080"/>
      <c r="CU43" s="1080"/>
      <c r="CV43" s="1080"/>
      <c r="CW43" s="1080"/>
      <c r="CX43" s="1080"/>
      <c r="CY43" s="1080"/>
      <c r="CZ43" s="1080"/>
      <c r="DA43" s="1080"/>
      <c r="DB43" s="1080"/>
      <c r="DC43" s="1080"/>
      <c r="DD43" s="1080"/>
      <c r="DE43" s="1080"/>
      <c r="DF43" s="1080"/>
      <c r="DG43" s="1080"/>
      <c r="DH43" s="1080"/>
      <c r="DI43" s="1080"/>
      <c r="DJ43" s="1080"/>
      <c r="DK43" s="1080"/>
      <c r="DL43" s="1080"/>
      <c r="DM43" s="1080"/>
      <c r="DN43" s="1080"/>
      <c r="DO43" s="1080"/>
      <c r="DP43" s="1080"/>
      <c r="DQ43" s="1080"/>
      <c r="DR43" s="1080"/>
      <c r="DS43" s="1080"/>
      <c r="DT43" s="1080"/>
      <c r="DU43" s="1080"/>
      <c r="DV43" s="1080"/>
      <c r="DW43" s="1080"/>
      <c r="DX43" s="1080"/>
      <c r="DY43" s="1080"/>
      <c r="DZ43" s="1080"/>
      <c r="EA43" s="1080"/>
      <c r="EB43" s="1080"/>
      <c r="EC43" s="1080"/>
      <c r="ED43" s="1080"/>
      <c r="EE43" s="1080"/>
      <c r="EF43" s="1080"/>
      <c r="EG43" s="1080"/>
      <c r="EH43" s="1080"/>
      <c r="EI43" s="1080"/>
      <c r="EJ43" s="1080"/>
      <c r="EK43" s="1080"/>
      <c r="EL43" s="1080"/>
      <c r="EM43" s="1080"/>
      <c r="EN43" s="1080"/>
      <c r="EO43" s="1080"/>
      <c r="EP43" s="1080"/>
      <c r="EQ43" s="1080"/>
      <c r="ER43" s="1080"/>
      <c r="ES43" s="1080"/>
      <c r="ET43" s="1080"/>
      <c r="EU43" s="1080"/>
      <c r="EV43" s="1080"/>
      <c r="EW43" s="1080"/>
      <c r="EX43" s="1080"/>
      <c r="EY43" s="1080"/>
      <c r="EZ43" s="1080"/>
      <c r="FA43" s="1080"/>
      <c r="FB43" s="1080"/>
      <c r="FC43" s="1080"/>
      <c r="FD43" s="1080"/>
      <c r="FE43" s="1080"/>
      <c r="FF43" s="1080"/>
      <c r="FG43" s="1080"/>
      <c r="FH43" s="1080"/>
      <c r="FI43" s="1080"/>
      <c r="FJ43" s="1080"/>
      <c r="FK43" s="1080"/>
      <c r="FL43" s="1080"/>
      <c r="FM43" s="1080"/>
      <c r="FN43" s="1080"/>
      <c r="FO43" s="1080"/>
      <c r="FP43" s="1080"/>
      <c r="FQ43" s="1080"/>
      <c r="FR43" s="1080"/>
      <c r="FS43" s="1080"/>
      <c r="FT43" s="1080"/>
      <c r="FU43" s="1080"/>
      <c r="FV43" s="1080"/>
      <c r="FW43" s="1080"/>
      <c r="FX43" s="1080"/>
      <c r="FY43" s="1080"/>
      <c r="FZ43" s="1080"/>
      <c r="GA43" s="1080"/>
      <c r="GB43" s="1080"/>
      <c r="GC43" s="1080"/>
      <c r="GD43" s="1080"/>
      <c r="GE43" s="1080"/>
      <c r="GF43" s="1080"/>
      <c r="GG43" s="1080"/>
      <c r="GH43" s="1080"/>
      <c r="GI43" s="1080"/>
      <c r="GJ43" s="1080"/>
      <c r="GK43" s="1080"/>
      <c r="GL43" s="1080"/>
      <c r="GM43" s="1080"/>
      <c r="GN43" s="1080"/>
      <c r="GO43" s="1080"/>
      <c r="GP43" s="1080"/>
      <c r="GQ43" s="1080"/>
      <c r="GR43" s="1080"/>
      <c r="GS43" s="1080"/>
      <c r="GT43" s="1080"/>
      <c r="GU43" s="1080"/>
      <c r="GV43" s="1080"/>
      <c r="GW43" s="1080"/>
      <c r="GX43" s="1080"/>
      <c r="GY43" s="1080"/>
      <c r="GZ43" s="1080"/>
      <c r="HA43" s="1080"/>
      <c r="HB43" s="1080"/>
      <c r="HC43" s="1080"/>
      <c r="HD43" s="1080"/>
      <c r="HE43" s="1080"/>
      <c r="HF43" s="1080"/>
      <c r="HG43" s="1080"/>
      <c r="HH43" s="1080"/>
      <c r="HI43" s="1080"/>
      <c r="HJ43" s="1080"/>
      <c r="HK43" s="1080"/>
      <c r="HL43" s="1080"/>
      <c r="HM43" s="1080"/>
      <c r="HN43" s="1080"/>
      <c r="HO43" s="1080"/>
      <c r="HP43" s="1080"/>
      <c r="HQ43" s="1080"/>
      <c r="HR43" s="1080"/>
      <c r="HS43" s="1080"/>
      <c r="HT43" s="1080"/>
      <c r="HU43" s="1080"/>
      <c r="HV43" s="1080"/>
      <c r="HW43" s="1080"/>
      <c r="HX43" s="1080"/>
      <c r="HY43" s="1080"/>
      <c r="HZ43" s="1080"/>
      <c r="IA43" s="1080"/>
      <c r="IB43" s="1080"/>
      <c r="IC43" s="1080"/>
      <c r="ID43" s="1080"/>
      <c r="IE43" s="1080"/>
      <c r="IF43" s="1080"/>
      <c r="IG43" s="1080"/>
      <c r="IH43" s="1080"/>
      <c r="II43" s="1080"/>
      <c r="IJ43" s="1080"/>
      <c r="IK43" s="1080"/>
      <c r="IL43" s="1080"/>
      <c r="IM43" s="1080"/>
      <c r="IN43" s="1080"/>
      <c r="IO43" s="1080"/>
      <c r="IP43" s="1080"/>
      <c r="IQ43" s="1080"/>
      <c r="IR43" s="1080"/>
      <c r="IS43" s="1080"/>
      <c r="IT43" s="1080"/>
      <c r="IU43" s="1080"/>
    </row>
    <row r="44" spans="1:255" ht="25.5">
      <c r="A44" s="1088">
        <v>12</v>
      </c>
      <c r="B44" s="1089" t="s">
        <v>939</v>
      </c>
      <c r="C44" s="1090">
        <v>44.508000000000003</v>
      </c>
      <c r="D44" s="1091">
        <v>21.696999999999999</v>
      </c>
      <c r="E44" s="1092">
        <v>256.21832999999998</v>
      </c>
      <c r="F44" s="1093">
        <v>322.42332999999996</v>
      </c>
      <c r="G44" s="1090">
        <v>9.4109999999999996</v>
      </c>
      <c r="H44" s="1091">
        <v>25.003</v>
      </c>
      <c r="I44" s="1092">
        <v>255.90232999999995</v>
      </c>
      <c r="J44" s="1093">
        <f>I44+H44+G44</f>
        <v>290.31632999999994</v>
      </c>
      <c r="K44" s="1080"/>
      <c r="L44" s="1094"/>
      <c r="M44" s="1094"/>
      <c r="N44" s="1080"/>
      <c r="O44" s="1080"/>
      <c r="P44" s="1080"/>
      <c r="Q44" s="1080"/>
      <c r="R44" s="1080"/>
      <c r="S44" s="1080"/>
      <c r="T44" s="1080"/>
      <c r="U44" s="1080"/>
      <c r="V44" s="1080"/>
      <c r="W44" s="1080"/>
      <c r="X44" s="1080"/>
      <c r="Y44" s="1080"/>
      <c r="Z44" s="1080"/>
      <c r="AA44" s="1080"/>
      <c r="AB44" s="1080"/>
      <c r="AC44" s="1080"/>
      <c r="AD44" s="1080"/>
      <c r="AE44" s="1080"/>
      <c r="AF44" s="1080"/>
      <c r="AG44" s="1080"/>
      <c r="AH44" s="1080"/>
      <c r="AI44" s="1080"/>
      <c r="AJ44" s="1080"/>
      <c r="AK44" s="1080"/>
      <c r="AL44" s="1080"/>
      <c r="AM44" s="1080"/>
      <c r="AN44" s="1080"/>
      <c r="AO44" s="1080"/>
      <c r="AP44" s="1080"/>
      <c r="AQ44" s="1080"/>
      <c r="AR44" s="1080"/>
      <c r="AS44" s="1080"/>
      <c r="AT44" s="1080"/>
      <c r="AU44" s="1080"/>
      <c r="AV44" s="1080"/>
      <c r="AW44" s="1080"/>
      <c r="AX44" s="1080"/>
      <c r="AY44" s="1080"/>
      <c r="AZ44" s="1080"/>
      <c r="BA44" s="1080"/>
      <c r="BB44" s="1080"/>
      <c r="BC44" s="1080"/>
      <c r="BD44" s="1080"/>
      <c r="BE44" s="1080"/>
      <c r="BF44" s="1080"/>
      <c r="BG44" s="1080"/>
      <c r="BH44" s="1080"/>
      <c r="BI44" s="1080"/>
      <c r="BJ44" s="1080"/>
      <c r="BK44" s="1080"/>
      <c r="BL44" s="1080"/>
      <c r="BM44" s="1080"/>
      <c r="BN44" s="1080"/>
      <c r="BO44" s="1080"/>
      <c r="BP44" s="1080"/>
      <c r="BQ44" s="1080"/>
      <c r="BR44" s="1080"/>
      <c r="BS44" s="1080"/>
      <c r="BT44" s="1080"/>
      <c r="BU44" s="1080"/>
      <c r="BV44" s="1080"/>
      <c r="BW44" s="1080"/>
      <c r="BX44" s="1080"/>
      <c r="BY44" s="1080"/>
      <c r="BZ44" s="1080"/>
      <c r="CA44" s="1080"/>
      <c r="CB44" s="1080"/>
      <c r="CC44" s="1080"/>
      <c r="CD44" s="1080"/>
      <c r="CE44" s="1080"/>
      <c r="CF44" s="1080"/>
      <c r="CG44" s="1080"/>
      <c r="CH44" s="1080"/>
      <c r="CI44" s="1080"/>
      <c r="CJ44" s="1080"/>
      <c r="CK44" s="1080"/>
      <c r="CL44" s="1080"/>
      <c r="CM44" s="1080"/>
      <c r="CN44" s="1080"/>
      <c r="CO44" s="1080"/>
      <c r="CP44" s="1080"/>
      <c r="CQ44" s="1080"/>
      <c r="CR44" s="1080"/>
      <c r="CS44" s="1080"/>
      <c r="CT44" s="1080"/>
      <c r="CU44" s="1080"/>
      <c r="CV44" s="1080"/>
      <c r="CW44" s="1080"/>
      <c r="CX44" s="1080"/>
      <c r="CY44" s="1080"/>
      <c r="CZ44" s="1080"/>
      <c r="DA44" s="1080"/>
      <c r="DB44" s="1080"/>
      <c r="DC44" s="1080"/>
      <c r="DD44" s="1080"/>
      <c r="DE44" s="1080"/>
      <c r="DF44" s="1080"/>
      <c r="DG44" s="1080"/>
      <c r="DH44" s="1080"/>
      <c r="DI44" s="1080"/>
      <c r="DJ44" s="1080"/>
      <c r="DK44" s="1080"/>
      <c r="DL44" s="1080"/>
      <c r="DM44" s="1080"/>
      <c r="DN44" s="1080"/>
      <c r="DO44" s="1080"/>
      <c r="DP44" s="1080"/>
      <c r="DQ44" s="1080"/>
      <c r="DR44" s="1080"/>
      <c r="DS44" s="1080"/>
      <c r="DT44" s="1080"/>
      <c r="DU44" s="1080"/>
      <c r="DV44" s="1080"/>
      <c r="DW44" s="1080"/>
      <c r="DX44" s="1080"/>
      <c r="DY44" s="1080"/>
      <c r="DZ44" s="1080"/>
      <c r="EA44" s="1080"/>
      <c r="EB44" s="1080"/>
      <c r="EC44" s="1080"/>
      <c r="ED44" s="1080"/>
      <c r="EE44" s="1080"/>
      <c r="EF44" s="1080"/>
      <c r="EG44" s="1080"/>
      <c r="EH44" s="1080"/>
      <c r="EI44" s="1080"/>
      <c r="EJ44" s="1080"/>
      <c r="EK44" s="1080"/>
      <c r="EL44" s="1080"/>
      <c r="EM44" s="1080"/>
      <c r="EN44" s="1080"/>
      <c r="EO44" s="1080"/>
      <c r="EP44" s="1080"/>
      <c r="EQ44" s="1080"/>
      <c r="ER44" s="1080"/>
      <c r="ES44" s="1080"/>
      <c r="ET44" s="1080"/>
      <c r="EU44" s="1080"/>
      <c r="EV44" s="1080"/>
      <c r="EW44" s="1080"/>
      <c r="EX44" s="1080"/>
      <c r="EY44" s="1080"/>
      <c r="EZ44" s="1080"/>
      <c r="FA44" s="1080"/>
      <c r="FB44" s="1080"/>
      <c r="FC44" s="1080"/>
      <c r="FD44" s="1080"/>
      <c r="FE44" s="1080"/>
      <c r="FF44" s="1080"/>
      <c r="FG44" s="1080"/>
      <c r="FH44" s="1080"/>
      <c r="FI44" s="1080"/>
      <c r="FJ44" s="1080"/>
      <c r="FK44" s="1080"/>
      <c r="FL44" s="1080"/>
      <c r="FM44" s="1080"/>
      <c r="FN44" s="1080"/>
      <c r="FO44" s="1080"/>
      <c r="FP44" s="1080"/>
      <c r="FQ44" s="1080"/>
      <c r="FR44" s="1080"/>
      <c r="FS44" s="1080"/>
      <c r="FT44" s="1080"/>
      <c r="FU44" s="1080"/>
      <c r="FV44" s="1080"/>
      <c r="FW44" s="1080"/>
      <c r="FX44" s="1080"/>
      <c r="FY44" s="1080"/>
      <c r="FZ44" s="1080"/>
      <c r="GA44" s="1080"/>
      <c r="GB44" s="1080"/>
      <c r="GC44" s="1080"/>
      <c r="GD44" s="1080"/>
      <c r="GE44" s="1080"/>
      <c r="GF44" s="1080"/>
      <c r="GG44" s="1080"/>
      <c r="GH44" s="1080"/>
      <c r="GI44" s="1080"/>
      <c r="GJ44" s="1080"/>
      <c r="GK44" s="1080"/>
      <c r="GL44" s="1080"/>
      <c r="GM44" s="1080"/>
      <c r="GN44" s="1080"/>
      <c r="GO44" s="1080"/>
      <c r="GP44" s="1080"/>
      <c r="GQ44" s="1080"/>
      <c r="GR44" s="1080"/>
      <c r="GS44" s="1080"/>
      <c r="GT44" s="1080"/>
      <c r="GU44" s="1080"/>
      <c r="GV44" s="1080"/>
      <c r="GW44" s="1080"/>
      <c r="GX44" s="1080"/>
      <c r="GY44" s="1080"/>
      <c r="GZ44" s="1080"/>
      <c r="HA44" s="1080"/>
      <c r="HB44" s="1080"/>
      <c r="HC44" s="1080"/>
      <c r="HD44" s="1080"/>
      <c r="HE44" s="1080"/>
      <c r="HF44" s="1080"/>
      <c r="HG44" s="1080"/>
      <c r="HH44" s="1080"/>
      <c r="HI44" s="1080"/>
      <c r="HJ44" s="1080"/>
      <c r="HK44" s="1080"/>
      <c r="HL44" s="1080"/>
      <c r="HM44" s="1080"/>
      <c r="HN44" s="1080"/>
      <c r="HO44" s="1080"/>
      <c r="HP44" s="1080"/>
      <c r="HQ44" s="1080"/>
      <c r="HR44" s="1080"/>
      <c r="HS44" s="1080"/>
      <c r="HT44" s="1080"/>
      <c r="HU44" s="1080"/>
      <c r="HV44" s="1080"/>
      <c r="HW44" s="1080"/>
      <c r="HX44" s="1080"/>
      <c r="HY44" s="1080"/>
      <c r="HZ44" s="1080"/>
      <c r="IA44" s="1080"/>
      <c r="IB44" s="1080"/>
      <c r="IC44" s="1080"/>
      <c r="ID44" s="1080"/>
      <c r="IE44" s="1080"/>
      <c r="IF44" s="1080"/>
      <c r="IG44" s="1080"/>
      <c r="IH44" s="1080"/>
      <c r="II44" s="1080"/>
      <c r="IJ44" s="1080"/>
      <c r="IK44" s="1080"/>
      <c r="IL44" s="1080"/>
      <c r="IM44" s="1080"/>
      <c r="IN44" s="1080"/>
      <c r="IO44" s="1080"/>
      <c r="IP44" s="1080"/>
      <c r="IQ44" s="1080"/>
      <c r="IR44" s="1080"/>
      <c r="IS44" s="1080"/>
      <c r="IT44" s="1080"/>
      <c r="IU44" s="1080"/>
    </row>
    <row r="45" spans="1:255" ht="25.5">
      <c r="A45" s="1088">
        <v>13</v>
      </c>
      <c r="B45" s="1089" t="s">
        <v>940</v>
      </c>
      <c r="C45" s="1090">
        <v>0</v>
      </c>
      <c r="D45" s="1091">
        <v>0</v>
      </c>
      <c r="E45" s="1092">
        <v>0</v>
      </c>
      <c r="F45" s="1093">
        <v>0</v>
      </c>
      <c r="G45" s="1090">
        <v>0</v>
      </c>
      <c r="H45" s="1091">
        <v>0</v>
      </c>
      <c r="I45" s="1092">
        <v>0</v>
      </c>
      <c r="J45" s="1093">
        <f t="shared" ref="J45:J53" si="2">I45+H45+G45</f>
        <v>0</v>
      </c>
      <c r="K45" s="1080"/>
      <c r="L45" s="1094"/>
      <c r="M45" s="1094"/>
      <c r="N45" s="1080"/>
      <c r="O45" s="1080"/>
      <c r="P45" s="1080"/>
      <c r="Q45" s="1080"/>
      <c r="R45" s="1080"/>
      <c r="S45" s="1080"/>
      <c r="T45" s="1080"/>
      <c r="U45" s="1080"/>
      <c r="V45" s="1080"/>
      <c r="W45" s="1080"/>
      <c r="X45" s="1080"/>
      <c r="Y45" s="1080"/>
      <c r="Z45" s="1080"/>
      <c r="AA45" s="1080"/>
      <c r="AB45" s="1080"/>
      <c r="AC45" s="1080"/>
      <c r="AD45" s="1080"/>
      <c r="AE45" s="1080"/>
      <c r="AF45" s="1080"/>
      <c r="AG45" s="1080"/>
      <c r="AH45" s="1080"/>
      <c r="AI45" s="1080"/>
      <c r="AJ45" s="1080"/>
      <c r="AK45" s="1080"/>
      <c r="AL45" s="1080"/>
      <c r="AM45" s="1080"/>
      <c r="AN45" s="1080"/>
      <c r="AO45" s="1080"/>
      <c r="AP45" s="1080"/>
      <c r="AQ45" s="1080"/>
      <c r="AR45" s="1080"/>
      <c r="AS45" s="1080"/>
      <c r="AT45" s="1080"/>
      <c r="AU45" s="1080"/>
      <c r="AV45" s="1080"/>
      <c r="AW45" s="1080"/>
      <c r="AX45" s="1080"/>
      <c r="AY45" s="1080"/>
      <c r="AZ45" s="1080"/>
      <c r="BA45" s="1080"/>
      <c r="BB45" s="1080"/>
      <c r="BC45" s="1080"/>
      <c r="BD45" s="1080"/>
      <c r="BE45" s="1080"/>
      <c r="BF45" s="1080"/>
      <c r="BG45" s="1080"/>
      <c r="BH45" s="1080"/>
      <c r="BI45" s="1080"/>
      <c r="BJ45" s="1080"/>
      <c r="BK45" s="1080"/>
      <c r="BL45" s="1080"/>
      <c r="BM45" s="1080"/>
      <c r="BN45" s="1080"/>
      <c r="BO45" s="1080"/>
      <c r="BP45" s="1080"/>
      <c r="BQ45" s="1080"/>
      <c r="BR45" s="1080"/>
      <c r="BS45" s="1080"/>
      <c r="BT45" s="1080"/>
      <c r="BU45" s="1080"/>
      <c r="BV45" s="1080"/>
      <c r="BW45" s="1080"/>
      <c r="BX45" s="1080"/>
      <c r="BY45" s="1080"/>
      <c r="BZ45" s="1080"/>
      <c r="CA45" s="1080"/>
      <c r="CB45" s="1080"/>
      <c r="CC45" s="1080"/>
      <c r="CD45" s="1080"/>
      <c r="CE45" s="1080"/>
      <c r="CF45" s="1080"/>
      <c r="CG45" s="1080"/>
      <c r="CH45" s="1080"/>
      <c r="CI45" s="1080"/>
      <c r="CJ45" s="1080"/>
      <c r="CK45" s="1080"/>
      <c r="CL45" s="1080"/>
      <c r="CM45" s="1080"/>
      <c r="CN45" s="1080"/>
      <c r="CO45" s="1080"/>
      <c r="CP45" s="1080"/>
      <c r="CQ45" s="1080"/>
      <c r="CR45" s="1080"/>
      <c r="CS45" s="1080"/>
      <c r="CT45" s="1080"/>
      <c r="CU45" s="1080"/>
      <c r="CV45" s="1080"/>
      <c r="CW45" s="1080"/>
      <c r="CX45" s="1080"/>
      <c r="CY45" s="1080"/>
      <c r="CZ45" s="1080"/>
      <c r="DA45" s="1080"/>
      <c r="DB45" s="1080"/>
      <c r="DC45" s="1080"/>
      <c r="DD45" s="1080"/>
      <c r="DE45" s="1080"/>
      <c r="DF45" s="1080"/>
      <c r="DG45" s="1080"/>
      <c r="DH45" s="1080"/>
      <c r="DI45" s="1080"/>
      <c r="DJ45" s="1080"/>
      <c r="DK45" s="1080"/>
      <c r="DL45" s="1080"/>
      <c r="DM45" s="1080"/>
      <c r="DN45" s="1080"/>
      <c r="DO45" s="1080"/>
      <c r="DP45" s="1080"/>
      <c r="DQ45" s="1080"/>
      <c r="DR45" s="1080"/>
      <c r="DS45" s="1080"/>
      <c r="DT45" s="1080"/>
      <c r="DU45" s="1080"/>
      <c r="DV45" s="1080"/>
      <c r="DW45" s="1080"/>
      <c r="DX45" s="1080"/>
      <c r="DY45" s="1080"/>
      <c r="DZ45" s="1080"/>
      <c r="EA45" s="1080"/>
      <c r="EB45" s="1080"/>
      <c r="EC45" s="1080"/>
      <c r="ED45" s="1080"/>
      <c r="EE45" s="1080"/>
      <c r="EF45" s="1080"/>
      <c r="EG45" s="1080"/>
      <c r="EH45" s="1080"/>
      <c r="EI45" s="1080"/>
      <c r="EJ45" s="1080"/>
      <c r="EK45" s="1080"/>
      <c r="EL45" s="1080"/>
      <c r="EM45" s="1080"/>
      <c r="EN45" s="1080"/>
      <c r="EO45" s="1080"/>
      <c r="EP45" s="1080"/>
      <c r="EQ45" s="1080"/>
      <c r="ER45" s="1080"/>
      <c r="ES45" s="1080"/>
      <c r="ET45" s="1080"/>
      <c r="EU45" s="1080"/>
      <c r="EV45" s="1080"/>
      <c r="EW45" s="1080"/>
      <c r="EX45" s="1080"/>
      <c r="EY45" s="1080"/>
      <c r="EZ45" s="1080"/>
      <c r="FA45" s="1080"/>
      <c r="FB45" s="1080"/>
      <c r="FC45" s="1080"/>
      <c r="FD45" s="1080"/>
      <c r="FE45" s="1080"/>
      <c r="FF45" s="1080"/>
      <c r="FG45" s="1080"/>
      <c r="FH45" s="1080"/>
      <c r="FI45" s="1080"/>
      <c r="FJ45" s="1080"/>
      <c r="FK45" s="1080"/>
      <c r="FL45" s="1080"/>
      <c r="FM45" s="1080"/>
      <c r="FN45" s="1080"/>
      <c r="FO45" s="1080"/>
      <c r="FP45" s="1080"/>
      <c r="FQ45" s="1080"/>
      <c r="FR45" s="1080"/>
      <c r="FS45" s="1080"/>
      <c r="FT45" s="1080"/>
      <c r="FU45" s="1080"/>
      <c r="FV45" s="1080"/>
      <c r="FW45" s="1080"/>
      <c r="FX45" s="1080"/>
      <c r="FY45" s="1080"/>
      <c r="FZ45" s="1080"/>
      <c r="GA45" s="1080"/>
      <c r="GB45" s="1080"/>
      <c r="GC45" s="1080"/>
      <c r="GD45" s="1080"/>
      <c r="GE45" s="1080"/>
      <c r="GF45" s="1080"/>
      <c r="GG45" s="1080"/>
      <c r="GH45" s="1080"/>
      <c r="GI45" s="1080"/>
      <c r="GJ45" s="1080"/>
      <c r="GK45" s="1080"/>
      <c r="GL45" s="1080"/>
      <c r="GM45" s="1080"/>
      <c r="GN45" s="1080"/>
      <c r="GO45" s="1080"/>
      <c r="GP45" s="1080"/>
      <c r="GQ45" s="1080"/>
      <c r="GR45" s="1080"/>
      <c r="GS45" s="1080"/>
      <c r="GT45" s="1080"/>
      <c r="GU45" s="1080"/>
      <c r="GV45" s="1080"/>
      <c r="GW45" s="1080"/>
      <c r="GX45" s="1080"/>
      <c r="GY45" s="1080"/>
      <c r="GZ45" s="1080"/>
      <c r="HA45" s="1080"/>
      <c r="HB45" s="1080"/>
      <c r="HC45" s="1080"/>
      <c r="HD45" s="1080"/>
      <c r="HE45" s="1080"/>
      <c r="HF45" s="1080"/>
      <c r="HG45" s="1080"/>
      <c r="HH45" s="1080"/>
      <c r="HI45" s="1080"/>
      <c r="HJ45" s="1080"/>
      <c r="HK45" s="1080"/>
      <c r="HL45" s="1080"/>
      <c r="HM45" s="1080"/>
      <c r="HN45" s="1080"/>
      <c r="HO45" s="1080"/>
      <c r="HP45" s="1080"/>
      <c r="HQ45" s="1080"/>
      <c r="HR45" s="1080"/>
      <c r="HS45" s="1080"/>
      <c r="HT45" s="1080"/>
      <c r="HU45" s="1080"/>
      <c r="HV45" s="1080"/>
      <c r="HW45" s="1080"/>
      <c r="HX45" s="1080"/>
      <c r="HY45" s="1080"/>
      <c r="HZ45" s="1080"/>
      <c r="IA45" s="1080"/>
      <c r="IB45" s="1080"/>
      <c r="IC45" s="1080"/>
      <c r="ID45" s="1080"/>
      <c r="IE45" s="1080"/>
      <c r="IF45" s="1080"/>
      <c r="IG45" s="1080"/>
      <c r="IH45" s="1080"/>
      <c r="II45" s="1080"/>
      <c r="IJ45" s="1080"/>
      <c r="IK45" s="1080"/>
      <c r="IL45" s="1080"/>
      <c r="IM45" s="1080"/>
      <c r="IN45" s="1080"/>
      <c r="IO45" s="1080"/>
      <c r="IP45" s="1080"/>
      <c r="IQ45" s="1080"/>
      <c r="IR45" s="1080"/>
      <c r="IS45" s="1080"/>
      <c r="IT45" s="1080"/>
      <c r="IU45" s="1080"/>
    </row>
    <row r="46" spans="1:255" ht="25.5">
      <c r="A46" s="1088">
        <v>14</v>
      </c>
      <c r="B46" s="1089" t="s">
        <v>941</v>
      </c>
      <c r="C46" s="1090">
        <v>0</v>
      </c>
      <c r="D46" s="1091">
        <v>0</v>
      </c>
      <c r="E46" s="1092">
        <v>0</v>
      </c>
      <c r="F46" s="1093">
        <v>0</v>
      </c>
      <c r="G46" s="1090">
        <v>0</v>
      </c>
      <c r="H46" s="1091">
        <v>0</v>
      </c>
      <c r="I46" s="1092">
        <v>0</v>
      </c>
      <c r="J46" s="1093">
        <f t="shared" si="2"/>
        <v>0</v>
      </c>
      <c r="K46" s="1080"/>
      <c r="L46" s="1094"/>
      <c r="M46" s="1094"/>
      <c r="N46" s="1080"/>
      <c r="O46" s="1080"/>
      <c r="P46" s="1080"/>
      <c r="Q46" s="1080"/>
      <c r="R46" s="1080"/>
      <c r="S46" s="1080"/>
      <c r="T46" s="1080"/>
      <c r="U46" s="1080"/>
      <c r="V46" s="1080"/>
      <c r="W46" s="1080"/>
      <c r="X46" s="1080"/>
      <c r="Y46" s="1080"/>
      <c r="Z46" s="1080"/>
      <c r="AA46" s="1080"/>
      <c r="AB46" s="1080"/>
      <c r="AC46" s="1080"/>
      <c r="AD46" s="1080"/>
      <c r="AE46" s="1080"/>
      <c r="AF46" s="1080"/>
      <c r="AG46" s="1080"/>
      <c r="AH46" s="1080"/>
      <c r="AI46" s="1080"/>
      <c r="AJ46" s="1080"/>
      <c r="AK46" s="1080"/>
      <c r="AL46" s="1080"/>
      <c r="AM46" s="1080"/>
      <c r="AN46" s="1080"/>
      <c r="AO46" s="1080"/>
      <c r="AP46" s="1080"/>
      <c r="AQ46" s="1080"/>
      <c r="AR46" s="1080"/>
      <c r="AS46" s="1080"/>
      <c r="AT46" s="1080"/>
      <c r="AU46" s="1080"/>
      <c r="AV46" s="1080"/>
      <c r="AW46" s="1080"/>
      <c r="AX46" s="1080"/>
      <c r="AY46" s="1080"/>
      <c r="AZ46" s="1080"/>
      <c r="BA46" s="1080"/>
      <c r="BB46" s="1080"/>
      <c r="BC46" s="1080"/>
      <c r="BD46" s="1080"/>
      <c r="BE46" s="1080"/>
      <c r="BF46" s="1080"/>
      <c r="BG46" s="1080"/>
      <c r="BH46" s="1080"/>
      <c r="BI46" s="1080"/>
      <c r="BJ46" s="1080"/>
      <c r="BK46" s="1080"/>
      <c r="BL46" s="1080"/>
      <c r="BM46" s="1080"/>
      <c r="BN46" s="1080"/>
      <c r="BO46" s="1080"/>
      <c r="BP46" s="1080"/>
      <c r="BQ46" s="1080"/>
      <c r="BR46" s="1080"/>
      <c r="BS46" s="1080"/>
      <c r="BT46" s="1080"/>
      <c r="BU46" s="1080"/>
      <c r="BV46" s="1080"/>
      <c r="BW46" s="1080"/>
      <c r="BX46" s="1080"/>
      <c r="BY46" s="1080"/>
      <c r="BZ46" s="1080"/>
      <c r="CA46" s="1080"/>
      <c r="CB46" s="1080"/>
      <c r="CC46" s="1080"/>
      <c r="CD46" s="1080"/>
      <c r="CE46" s="1080"/>
      <c r="CF46" s="1080"/>
      <c r="CG46" s="1080"/>
      <c r="CH46" s="1080"/>
      <c r="CI46" s="1080"/>
      <c r="CJ46" s="1080"/>
      <c r="CK46" s="1080"/>
      <c r="CL46" s="1080"/>
      <c r="CM46" s="1080"/>
      <c r="CN46" s="1080"/>
      <c r="CO46" s="1080"/>
      <c r="CP46" s="1080"/>
      <c r="CQ46" s="1080"/>
      <c r="CR46" s="1080"/>
      <c r="CS46" s="1080"/>
      <c r="CT46" s="1080"/>
      <c r="CU46" s="1080"/>
      <c r="CV46" s="1080"/>
      <c r="CW46" s="1080"/>
      <c r="CX46" s="1080"/>
      <c r="CY46" s="1080"/>
      <c r="CZ46" s="1080"/>
      <c r="DA46" s="1080"/>
      <c r="DB46" s="1080"/>
      <c r="DC46" s="1080"/>
      <c r="DD46" s="1080"/>
      <c r="DE46" s="1080"/>
      <c r="DF46" s="1080"/>
      <c r="DG46" s="1080"/>
      <c r="DH46" s="1080"/>
      <c r="DI46" s="1080"/>
      <c r="DJ46" s="1080"/>
      <c r="DK46" s="1080"/>
      <c r="DL46" s="1080"/>
      <c r="DM46" s="1080"/>
      <c r="DN46" s="1080"/>
      <c r="DO46" s="1080"/>
      <c r="DP46" s="1080"/>
      <c r="DQ46" s="1080"/>
      <c r="DR46" s="1080"/>
      <c r="DS46" s="1080"/>
      <c r="DT46" s="1080"/>
      <c r="DU46" s="1080"/>
      <c r="DV46" s="1080"/>
      <c r="DW46" s="1080"/>
      <c r="DX46" s="1080"/>
      <c r="DY46" s="1080"/>
      <c r="DZ46" s="1080"/>
      <c r="EA46" s="1080"/>
      <c r="EB46" s="1080"/>
      <c r="EC46" s="1080"/>
      <c r="ED46" s="1080"/>
      <c r="EE46" s="1080"/>
      <c r="EF46" s="1080"/>
      <c r="EG46" s="1080"/>
      <c r="EH46" s="1080"/>
      <c r="EI46" s="1080"/>
      <c r="EJ46" s="1080"/>
      <c r="EK46" s="1080"/>
      <c r="EL46" s="1080"/>
      <c r="EM46" s="1080"/>
      <c r="EN46" s="1080"/>
      <c r="EO46" s="1080"/>
      <c r="EP46" s="1080"/>
      <c r="EQ46" s="1080"/>
      <c r="ER46" s="1080"/>
      <c r="ES46" s="1080"/>
      <c r="ET46" s="1080"/>
      <c r="EU46" s="1080"/>
      <c r="EV46" s="1080"/>
      <c r="EW46" s="1080"/>
      <c r="EX46" s="1080"/>
      <c r="EY46" s="1080"/>
      <c r="EZ46" s="1080"/>
      <c r="FA46" s="1080"/>
      <c r="FB46" s="1080"/>
      <c r="FC46" s="1080"/>
      <c r="FD46" s="1080"/>
      <c r="FE46" s="1080"/>
      <c r="FF46" s="1080"/>
      <c r="FG46" s="1080"/>
      <c r="FH46" s="1080"/>
      <c r="FI46" s="1080"/>
      <c r="FJ46" s="1080"/>
      <c r="FK46" s="1080"/>
      <c r="FL46" s="1080"/>
      <c r="FM46" s="1080"/>
      <c r="FN46" s="1080"/>
      <c r="FO46" s="1080"/>
      <c r="FP46" s="1080"/>
      <c r="FQ46" s="1080"/>
      <c r="FR46" s="1080"/>
      <c r="FS46" s="1080"/>
      <c r="FT46" s="1080"/>
      <c r="FU46" s="1080"/>
      <c r="FV46" s="1080"/>
      <c r="FW46" s="1080"/>
      <c r="FX46" s="1080"/>
      <c r="FY46" s="1080"/>
      <c r="FZ46" s="1080"/>
      <c r="GA46" s="1080"/>
      <c r="GB46" s="1080"/>
      <c r="GC46" s="1080"/>
      <c r="GD46" s="1080"/>
      <c r="GE46" s="1080"/>
      <c r="GF46" s="1080"/>
      <c r="GG46" s="1080"/>
      <c r="GH46" s="1080"/>
      <c r="GI46" s="1080"/>
      <c r="GJ46" s="1080"/>
      <c r="GK46" s="1080"/>
      <c r="GL46" s="1080"/>
      <c r="GM46" s="1080"/>
      <c r="GN46" s="1080"/>
      <c r="GO46" s="1080"/>
      <c r="GP46" s="1080"/>
      <c r="GQ46" s="1080"/>
      <c r="GR46" s="1080"/>
      <c r="GS46" s="1080"/>
      <c r="GT46" s="1080"/>
      <c r="GU46" s="1080"/>
      <c r="GV46" s="1080"/>
      <c r="GW46" s="1080"/>
      <c r="GX46" s="1080"/>
      <c r="GY46" s="1080"/>
      <c r="GZ46" s="1080"/>
      <c r="HA46" s="1080"/>
      <c r="HB46" s="1080"/>
      <c r="HC46" s="1080"/>
      <c r="HD46" s="1080"/>
      <c r="HE46" s="1080"/>
      <c r="HF46" s="1080"/>
      <c r="HG46" s="1080"/>
      <c r="HH46" s="1080"/>
      <c r="HI46" s="1080"/>
      <c r="HJ46" s="1080"/>
      <c r="HK46" s="1080"/>
      <c r="HL46" s="1080"/>
      <c r="HM46" s="1080"/>
      <c r="HN46" s="1080"/>
      <c r="HO46" s="1080"/>
      <c r="HP46" s="1080"/>
      <c r="HQ46" s="1080"/>
      <c r="HR46" s="1080"/>
      <c r="HS46" s="1080"/>
      <c r="HT46" s="1080"/>
      <c r="HU46" s="1080"/>
      <c r="HV46" s="1080"/>
      <c r="HW46" s="1080"/>
      <c r="HX46" s="1080"/>
      <c r="HY46" s="1080"/>
      <c r="HZ46" s="1080"/>
      <c r="IA46" s="1080"/>
      <c r="IB46" s="1080"/>
      <c r="IC46" s="1080"/>
      <c r="ID46" s="1080"/>
      <c r="IE46" s="1080"/>
      <c r="IF46" s="1080"/>
      <c r="IG46" s="1080"/>
      <c r="IH46" s="1080"/>
      <c r="II46" s="1080"/>
      <c r="IJ46" s="1080"/>
      <c r="IK46" s="1080"/>
      <c r="IL46" s="1080"/>
      <c r="IM46" s="1080"/>
      <c r="IN46" s="1080"/>
      <c r="IO46" s="1080"/>
      <c r="IP46" s="1080"/>
      <c r="IQ46" s="1080"/>
      <c r="IR46" s="1080"/>
      <c r="IS46" s="1080"/>
      <c r="IT46" s="1080"/>
      <c r="IU46" s="1080"/>
    </row>
    <row r="47" spans="1:255" ht="25.5">
      <c r="A47" s="1088">
        <v>15</v>
      </c>
      <c r="B47" s="1089" t="s">
        <v>1042</v>
      </c>
      <c r="C47" s="1090">
        <v>206.042</v>
      </c>
      <c r="D47" s="1091">
        <v>0.23799999999999999</v>
      </c>
      <c r="E47" s="1092">
        <v>7.2889999999999997</v>
      </c>
      <c r="F47" s="1093">
        <v>213.56899999999999</v>
      </c>
      <c r="G47" s="1090">
        <v>218.81899999999999</v>
      </c>
      <c r="H47" s="1091">
        <v>0.17399999999999999</v>
      </c>
      <c r="I47" s="1092">
        <v>7.367</v>
      </c>
      <c r="J47" s="1093">
        <f t="shared" si="2"/>
        <v>226.35999999999999</v>
      </c>
      <c r="K47" s="1080"/>
      <c r="L47" s="1094"/>
      <c r="M47" s="1094"/>
      <c r="N47" s="1080"/>
      <c r="O47" s="1080"/>
      <c r="P47" s="1080"/>
      <c r="Q47" s="1080"/>
      <c r="R47" s="1080"/>
      <c r="S47" s="1080"/>
      <c r="T47" s="1080"/>
      <c r="U47" s="1080"/>
      <c r="V47" s="1080"/>
      <c r="W47" s="1080"/>
      <c r="X47" s="1080"/>
      <c r="Y47" s="1080"/>
      <c r="Z47" s="1080"/>
      <c r="AA47" s="1080"/>
      <c r="AB47" s="1080"/>
      <c r="AC47" s="1080"/>
      <c r="AD47" s="1080"/>
      <c r="AE47" s="1080"/>
      <c r="AF47" s="1080"/>
      <c r="AG47" s="1080"/>
      <c r="AH47" s="1080"/>
      <c r="AI47" s="1080"/>
      <c r="AJ47" s="1080"/>
      <c r="AK47" s="1080"/>
      <c r="AL47" s="1080"/>
      <c r="AM47" s="1080"/>
      <c r="AN47" s="1080"/>
      <c r="AO47" s="1080"/>
      <c r="AP47" s="1080"/>
      <c r="AQ47" s="1080"/>
      <c r="AR47" s="1080"/>
      <c r="AS47" s="1080"/>
      <c r="AT47" s="1080"/>
      <c r="AU47" s="1080"/>
      <c r="AV47" s="1080"/>
      <c r="AW47" s="1080"/>
      <c r="AX47" s="1080"/>
      <c r="AY47" s="1080"/>
      <c r="AZ47" s="1080"/>
      <c r="BA47" s="1080"/>
      <c r="BB47" s="1080"/>
      <c r="BC47" s="1080"/>
      <c r="BD47" s="1080"/>
      <c r="BE47" s="1080"/>
      <c r="BF47" s="1080"/>
      <c r="BG47" s="1080"/>
      <c r="BH47" s="1080"/>
      <c r="BI47" s="1080"/>
      <c r="BJ47" s="1080"/>
      <c r="BK47" s="1080"/>
      <c r="BL47" s="1080"/>
      <c r="BM47" s="1080"/>
      <c r="BN47" s="1080"/>
      <c r="BO47" s="1080"/>
      <c r="BP47" s="1080"/>
      <c r="BQ47" s="1080"/>
      <c r="BR47" s="1080"/>
      <c r="BS47" s="1080"/>
      <c r="BT47" s="1080"/>
      <c r="BU47" s="1080"/>
      <c r="BV47" s="1080"/>
      <c r="BW47" s="1080"/>
      <c r="BX47" s="1080"/>
      <c r="BY47" s="1080"/>
      <c r="BZ47" s="1080"/>
      <c r="CA47" s="1080"/>
      <c r="CB47" s="1080"/>
      <c r="CC47" s="1080"/>
      <c r="CD47" s="1080"/>
      <c r="CE47" s="1080"/>
      <c r="CF47" s="1080"/>
      <c r="CG47" s="1080"/>
      <c r="CH47" s="1080"/>
      <c r="CI47" s="1080"/>
      <c r="CJ47" s="1080"/>
      <c r="CK47" s="1080"/>
      <c r="CL47" s="1080"/>
      <c r="CM47" s="1080"/>
      <c r="CN47" s="1080"/>
      <c r="CO47" s="1080"/>
      <c r="CP47" s="1080"/>
      <c r="CQ47" s="1080"/>
      <c r="CR47" s="1080"/>
      <c r="CS47" s="1080"/>
      <c r="CT47" s="1080"/>
      <c r="CU47" s="1080"/>
      <c r="CV47" s="1080"/>
      <c r="CW47" s="1080"/>
      <c r="CX47" s="1080"/>
      <c r="CY47" s="1080"/>
      <c r="CZ47" s="1080"/>
      <c r="DA47" s="1080"/>
      <c r="DB47" s="1080"/>
      <c r="DC47" s="1080"/>
      <c r="DD47" s="1080"/>
      <c r="DE47" s="1080"/>
      <c r="DF47" s="1080"/>
      <c r="DG47" s="1080"/>
      <c r="DH47" s="1080"/>
      <c r="DI47" s="1080"/>
      <c r="DJ47" s="1080"/>
      <c r="DK47" s="1080"/>
      <c r="DL47" s="1080"/>
      <c r="DM47" s="1080"/>
      <c r="DN47" s="1080"/>
      <c r="DO47" s="1080"/>
      <c r="DP47" s="1080"/>
      <c r="DQ47" s="1080"/>
      <c r="DR47" s="1080"/>
      <c r="DS47" s="1080"/>
      <c r="DT47" s="1080"/>
      <c r="DU47" s="1080"/>
      <c r="DV47" s="1080"/>
      <c r="DW47" s="1080"/>
      <c r="DX47" s="1080"/>
      <c r="DY47" s="1080"/>
      <c r="DZ47" s="1080"/>
      <c r="EA47" s="1080"/>
      <c r="EB47" s="1080"/>
      <c r="EC47" s="1080"/>
      <c r="ED47" s="1080"/>
      <c r="EE47" s="1080"/>
      <c r="EF47" s="1080"/>
      <c r="EG47" s="1080"/>
      <c r="EH47" s="1080"/>
      <c r="EI47" s="1080"/>
      <c r="EJ47" s="1080"/>
      <c r="EK47" s="1080"/>
      <c r="EL47" s="1080"/>
      <c r="EM47" s="1080"/>
      <c r="EN47" s="1080"/>
      <c r="EO47" s="1080"/>
      <c r="EP47" s="1080"/>
      <c r="EQ47" s="1080"/>
      <c r="ER47" s="1080"/>
      <c r="ES47" s="1080"/>
      <c r="ET47" s="1080"/>
      <c r="EU47" s="1080"/>
      <c r="EV47" s="1080"/>
      <c r="EW47" s="1080"/>
      <c r="EX47" s="1080"/>
      <c r="EY47" s="1080"/>
      <c r="EZ47" s="1080"/>
      <c r="FA47" s="1080"/>
      <c r="FB47" s="1080"/>
      <c r="FC47" s="1080"/>
      <c r="FD47" s="1080"/>
      <c r="FE47" s="1080"/>
      <c r="FF47" s="1080"/>
      <c r="FG47" s="1080"/>
      <c r="FH47" s="1080"/>
      <c r="FI47" s="1080"/>
      <c r="FJ47" s="1080"/>
      <c r="FK47" s="1080"/>
      <c r="FL47" s="1080"/>
      <c r="FM47" s="1080"/>
      <c r="FN47" s="1080"/>
      <c r="FO47" s="1080"/>
      <c r="FP47" s="1080"/>
      <c r="FQ47" s="1080"/>
      <c r="FR47" s="1080"/>
      <c r="FS47" s="1080"/>
      <c r="FT47" s="1080"/>
      <c r="FU47" s="1080"/>
      <c r="FV47" s="1080"/>
      <c r="FW47" s="1080"/>
      <c r="FX47" s="1080"/>
      <c r="FY47" s="1080"/>
      <c r="FZ47" s="1080"/>
      <c r="GA47" s="1080"/>
      <c r="GB47" s="1080"/>
      <c r="GC47" s="1080"/>
      <c r="GD47" s="1080"/>
      <c r="GE47" s="1080"/>
      <c r="GF47" s="1080"/>
      <c r="GG47" s="1080"/>
      <c r="GH47" s="1080"/>
      <c r="GI47" s="1080"/>
      <c r="GJ47" s="1080"/>
      <c r="GK47" s="1080"/>
      <c r="GL47" s="1080"/>
      <c r="GM47" s="1080"/>
      <c r="GN47" s="1080"/>
      <c r="GO47" s="1080"/>
      <c r="GP47" s="1080"/>
      <c r="GQ47" s="1080"/>
      <c r="GR47" s="1080"/>
      <c r="GS47" s="1080"/>
      <c r="GT47" s="1080"/>
      <c r="GU47" s="1080"/>
      <c r="GV47" s="1080"/>
      <c r="GW47" s="1080"/>
      <c r="GX47" s="1080"/>
      <c r="GY47" s="1080"/>
      <c r="GZ47" s="1080"/>
      <c r="HA47" s="1080"/>
      <c r="HB47" s="1080"/>
      <c r="HC47" s="1080"/>
      <c r="HD47" s="1080"/>
      <c r="HE47" s="1080"/>
      <c r="HF47" s="1080"/>
      <c r="HG47" s="1080"/>
      <c r="HH47" s="1080"/>
      <c r="HI47" s="1080"/>
      <c r="HJ47" s="1080"/>
      <c r="HK47" s="1080"/>
      <c r="HL47" s="1080"/>
      <c r="HM47" s="1080"/>
      <c r="HN47" s="1080"/>
      <c r="HO47" s="1080"/>
      <c r="HP47" s="1080"/>
      <c r="HQ47" s="1080"/>
      <c r="HR47" s="1080"/>
      <c r="HS47" s="1080"/>
      <c r="HT47" s="1080"/>
      <c r="HU47" s="1080"/>
      <c r="HV47" s="1080"/>
      <c r="HW47" s="1080"/>
      <c r="HX47" s="1080"/>
      <c r="HY47" s="1080"/>
      <c r="HZ47" s="1080"/>
      <c r="IA47" s="1080"/>
      <c r="IB47" s="1080"/>
      <c r="IC47" s="1080"/>
      <c r="ID47" s="1080"/>
      <c r="IE47" s="1080"/>
      <c r="IF47" s="1080"/>
      <c r="IG47" s="1080"/>
      <c r="IH47" s="1080"/>
      <c r="II47" s="1080"/>
      <c r="IJ47" s="1080"/>
      <c r="IK47" s="1080"/>
      <c r="IL47" s="1080"/>
      <c r="IM47" s="1080"/>
      <c r="IN47" s="1080"/>
      <c r="IO47" s="1080"/>
      <c r="IP47" s="1080"/>
      <c r="IQ47" s="1080"/>
      <c r="IR47" s="1080"/>
      <c r="IS47" s="1080"/>
      <c r="IT47" s="1080"/>
      <c r="IU47" s="1080"/>
    </row>
    <row r="48" spans="1:255" ht="25.5">
      <c r="A48" s="1088">
        <v>16</v>
      </c>
      <c r="B48" s="1089" t="s">
        <v>942</v>
      </c>
      <c r="C48" s="1090">
        <v>0</v>
      </c>
      <c r="D48" s="1091">
        <v>0</v>
      </c>
      <c r="E48" s="1092">
        <v>0</v>
      </c>
      <c r="F48" s="1093">
        <v>0</v>
      </c>
      <c r="G48" s="1090">
        <v>0</v>
      </c>
      <c r="H48" s="1091">
        <v>0</v>
      </c>
      <c r="I48" s="1092">
        <v>0</v>
      </c>
      <c r="J48" s="1093">
        <f t="shared" si="2"/>
        <v>0</v>
      </c>
      <c r="K48" s="1080"/>
      <c r="L48" s="1094"/>
      <c r="M48" s="1094"/>
      <c r="N48" s="1080"/>
      <c r="O48" s="1080"/>
      <c r="P48" s="1080"/>
      <c r="Q48" s="1080"/>
      <c r="R48" s="1080"/>
      <c r="S48" s="1080"/>
      <c r="T48" s="1080"/>
      <c r="U48" s="1080"/>
      <c r="V48" s="1080"/>
      <c r="W48" s="1080"/>
      <c r="X48" s="1080"/>
      <c r="Y48" s="1080"/>
      <c r="Z48" s="1080"/>
      <c r="AA48" s="1080"/>
      <c r="AB48" s="1080"/>
      <c r="AC48" s="1080"/>
      <c r="AD48" s="1080"/>
      <c r="AE48" s="1080"/>
      <c r="AF48" s="1080"/>
      <c r="AG48" s="1080"/>
      <c r="AH48" s="1080"/>
      <c r="AI48" s="1080"/>
      <c r="AJ48" s="1080"/>
      <c r="AK48" s="1080"/>
      <c r="AL48" s="1080"/>
      <c r="AM48" s="1080"/>
      <c r="AN48" s="1080"/>
      <c r="AO48" s="1080"/>
      <c r="AP48" s="1080"/>
      <c r="AQ48" s="1080"/>
      <c r="AR48" s="1080"/>
      <c r="AS48" s="1080"/>
      <c r="AT48" s="1080"/>
      <c r="AU48" s="1080"/>
      <c r="AV48" s="1080"/>
      <c r="AW48" s="1080"/>
      <c r="AX48" s="1080"/>
      <c r="AY48" s="1080"/>
      <c r="AZ48" s="1080"/>
      <c r="BA48" s="1080"/>
      <c r="BB48" s="1080"/>
      <c r="BC48" s="1080"/>
      <c r="BD48" s="1080"/>
      <c r="BE48" s="1080"/>
      <c r="BF48" s="1080"/>
      <c r="BG48" s="1080"/>
      <c r="BH48" s="1080"/>
      <c r="BI48" s="1080"/>
      <c r="BJ48" s="1080"/>
      <c r="BK48" s="1080"/>
      <c r="BL48" s="1080"/>
      <c r="BM48" s="1080"/>
      <c r="BN48" s="1080"/>
      <c r="BO48" s="1080"/>
      <c r="BP48" s="1080"/>
      <c r="BQ48" s="1080"/>
      <c r="BR48" s="1080"/>
      <c r="BS48" s="1080"/>
      <c r="BT48" s="1080"/>
      <c r="BU48" s="1080"/>
      <c r="BV48" s="1080"/>
      <c r="BW48" s="1080"/>
      <c r="BX48" s="1080"/>
      <c r="BY48" s="1080"/>
      <c r="BZ48" s="1080"/>
      <c r="CA48" s="1080"/>
      <c r="CB48" s="1080"/>
      <c r="CC48" s="1080"/>
      <c r="CD48" s="1080"/>
      <c r="CE48" s="1080"/>
      <c r="CF48" s="1080"/>
      <c r="CG48" s="1080"/>
      <c r="CH48" s="1080"/>
      <c r="CI48" s="1080"/>
      <c r="CJ48" s="1080"/>
      <c r="CK48" s="1080"/>
      <c r="CL48" s="1080"/>
      <c r="CM48" s="1080"/>
      <c r="CN48" s="1080"/>
      <c r="CO48" s="1080"/>
      <c r="CP48" s="1080"/>
      <c r="CQ48" s="1080"/>
      <c r="CR48" s="1080"/>
      <c r="CS48" s="1080"/>
      <c r="CT48" s="1080"/>
      <c r="CU48" s="1080"/>
      <c r="CV48" s="1080"/>
      <c r="CW48" s="1080"/>
      <c r="CX48" s="1080"/>
      <c r="CY48" s="1080"/>
      <c r="CZ48" s="1080"/>
      <c r="DA48" s="1080"/>
      <c r="DB48" s="1080"/>
      <c r="DC48" s="1080"/>
      <c r="DD48" s="1080"/>
      <c r="DE48" s="1080"/>
      <c r="DF48" s="1080"/>
      <c r="DG48" s="1080"/>
      <c r="DH48" s="1080"/>
      <c r="DI48" s="1080"/>
      <c r="DJ48" s="1080"/>
      <c r="DK48" s="1080"/>
      <c r="DL48" s="1080"/>
      <c r="DM48" s="1080"/>
      <c r="DN48" s="1080"/>
      <c r="DO48" s="1080"/>
      <c r="DP48" s="1080"/>
      <c r="DQ48" s="1080"/>
      <c r="DR48" s="1080"/>
      <c r="DS48" s="1080"/>
      <c r="DT48" s="1080"/>
      <c r="DU48" s="1080"/>
      <c r="DV48" s="1080"/>
      <c r="DW48" s="1080"/>
      <c r="DX48" s="1080"/>
      <c r="DY48" s="1080"/>
      <c r="DZ48" s="1080"/>
      <c r="EA48" s="1080"/>
      <c r="EB48" s="1080"/>
      <c r="EC48" s="1080"/>
      <c r="ED48" s="1080"/>
      <c r="EE48" s="1080"/>
      <c r="EF48" s="1080"/>
      <c r="EG48" s="1080"/>
      <c r="EH48" s="1080"/>
      <c r="EI48" s="1080"/>
      <c r="EJ48" s="1080"/>
      <c r="EK48" s="1080"/>
      <c r="EL48" s="1080"/>
      <c r="EM48" s="1080"/>
      <c r="EN48" s="1080"/>
      <c r="EO48" s="1080"/>
      <c r="EP48" s="1080"/>
      <c r="EQ48" s="1080"/>
      <c r="ER48" s="1080"/>
      <c r="ES48" s="1080"/>
      <c r="ET48" s="1080"/>
      <c r="EU48" s="1080"/>
      <c r="EV48" s="1080"/>
      <c r="EW48" s="1080"/>
      <c r="EX48" s="1080"/>
      <c r="EY48" s="1080"/>
      <c r="EZ48" s="1080"/>
      <c r="FA48" s="1080"/>
      <c r="FB48" s="1080"/>
      <c r="FC48" s="1080"/>
      <c r="FD48" s="1080"/>
      <c r="FE48" s="1080"/>
      <c r="FF48" s="1080"/>
      <c r="FG48" s="1080"/>
      <c r="FH48" s="1080"/>
      <c r="FI48" s="1080"/>
      <c r="FJ48" s="1080"/>
      <c r="FK48" s="1080"/>
      <c r="FL48" s="1080"/>
      <c r="FM48" s="1080"/>
      <c r="FN48" s="1080"/>
      <c r="FO48" s="1080"/>
      <c r="FP48" s="1080"/>
      <c r="FQ48" s="1080"/>
      <c r="FR48" s="1080"/>
      <c r="FS48" s="1080"/>
      <c r="FT48" s="1080"/>
      <c r="FU48" s="1080"/>
      <c r="FV48" s="1080"/>
      <c r="FW48" s="1080"/>
      <c r="FX48" s="1080"/>
      <c r="FY48" s="1080"/>
      <c r="FZ48" s="1080"/>
      <c r="GA48" s="1080"/>
      <c r="GB48" s="1080"/>
      <c r="GC48" s="1080"/>
      <c r="GD48" s="1080"/>
      <c r="GE48" s="1080"/>
      <c r="GF48" s="1080"/>
      <c r="GG48" s="1080"/>
      <c r="GH48" s="1080"/>
      <c r="GI48" s="1080"/>
      <c r="GJ48" s="1080"/>
      <c r="GK48" s="1080"/>
      <c r="GL48" s="1080"/>
      <c r="GM48" s="1080"/>
      <c r="GN48" s="1080"/>
      <c r="GO48" s="1080"/>
      <c r="GP48" s="1080"/>
      <c r="GQ48" s="1080"/>
      <c r="GR48" s="1080"/>
      <c r="GS48" s="1080"/>
      <c r="GT48" s="1080"/>
      <c r="GU48" s="1080"/>
      <c r="GV48" s="1080"/>
      <c r="GW48" s="1080"/>
      <c r="GX48" s="1080"/>
      <c r="GY48" s="1080"/>
      <c r="GZ48" s="1080"/>
      <c r="HA48" s="1080"/>
      <c r="HB48" s="1080"/>
      <c r="HC48" s="1080"/>
      <c r="HD48" s="1080"/>
      <c r="HE48" s="1080"/>
      <c r="HF48" s="1080"/>
      <c r="HG48" s="1080"/>
      <c r="HH48" s="1080"/>
      <c r="HI48" s="1080"/>
      <c r="HJ48" s="1080"/>
      <c r="HK48" s="1080"/>
      <c r="HL48" s="1080"/>
      <c r="HM48" s="1080"/>
      <c r="HN48" s="1080"/>
      <c r="HO48" s="1080"/>
      <c r="HP48" s="1080"/>
      <c r="HQ48" s="1080"/>
      <c r="HR48" s="1080"/>
      <c r="HS48" s="1080"/>
      <c r="HT48" s="1080"/>
      <c r="HU48" s="1080"/>
      <c r="HV48" s="1080"/>
      <c r="HW48" s="1080"/>
      <c r="HX48" s="1080"/>
      <c r="HY48" s="1080"/>
      <c r="HZ48" s="1080"/>
      <c r="IA48" s="1080"/>
      <c r="IB48" s="1080"/>
      <c r="IC48" s="1080"/>
      <c r="ID48" s="1080"/>
      <c r="IE48" s="1080"/>
      <c r="IF48" s="1080"/>
      <c r="IG48" s="1080"/>
      <c r="IH48" s="1080"/>
      <c r="II48" s="1080"/>
      <c r="IJ48" s="1080"/>
      <c r="IK48" s="1080"/>
      <c r="IL48" s="1080"/>
      <c r="IM48" s="1080"/>
      <c r="IN48" s="1080"/>
      <c r="IO48" s="1080"/>
      <c r="IP48" s="1080"/>
      <c r="IQ48" s="1080"/>
      <c r="IR48" s="1080"/>
      <c r="IS48" s="1080"/>
      <c r="IT48" s="1080"/>
      <c r="IU48" s="1080"/>
    </row>
    <row r="49" spans="1:255" ht="25.5">
      <c r="A49" s="1088">
        <v>17</v>
      </c>
      <c r="B49" s="1089" t="s">
        <v>943</v>
      </c>
      <c r="C49" s="1090">
        <v>0</v>
      </c>
      <c r="D49" s="1091">
        <v>0</v>
      </c>
      <c r="E49" s="1092">
        <v>0</v>
      </c>
      <c r="F49" s="1093">
        <v>0</v>
      </c>
      <c r="G49" s="1090">
        <v>0</v>
      </c>
      <c r="H49" s="1091">
        <v>0</v>
      </c>
      <c r="I49" s="1092">
        <v>0</v>
      </c>
      <c r="J49" s="1093">
        <f t="shared" si="2"/>
        <v>0</v>
      </c>
      <c r="K49" s="1080"/>
      <c r="L49" s="1094"/>
      <c r="M49" s="1094"/>
      <c r="N49" s="1080"/>
      <c r="O49" s="1080"/>
      <c r="P49" s="1080"/>
      <c r="Q49" s="1080"/>
      <c r="R49" s="1080"/>
      <c r="S49" s="1080"/>
      <c r="T49" s="1080"/>
      <c r="U49" s="1080"/>
      <c r="V49" s="1080"/>
      <c r="W49" s="1080"/>
      <c r="X49" s="1080"/>
      <c r="Y49" s="1080"/>
      <c r="Z49" s="1080"/>
      <c r="AA49" s="1080"/>
      <c r="AB49" s="1080"/>
      <c r="AC49" s="1080"/>
      <c r="AD49" s="1080"/>
      <c r="AE49" s="1080"/>
      <c r="AF49" s="1080"/>
      <c r="AG49" s="1080"/>
      <c r="AH49" s="1080"/>
      <c r="AI49" s="1080"/>
      <c r="AJ49" s="1080"/>
      <c r="AK49" s="1080"/>
      <c r="AL49" s="1080"/>
      <c r="AM49" s="1080"/>
      <c r="AN49" s="1080"/>
      <c r="AO49" s="1080"/>
      <c r="AP49" s="1080"/>
      <c r="AQ49" s="1080"/>
      <c r="AR49" s="1080"/>
      <c r="AS49" s="1080"/>
      <c r="AT49" s="1080"/>
      <c r="AU49" s="1080"/>
      <c r="AV49" s="1080"/>
      <c r="AW49" s="1080"/>
      <c r="AX49" s="1080"/>
      <c r="AY49" s="1080"/>
      <c r="AZ49" s="1080"/>
      <c r="BA49" s="1080"/>
      <c r="BB49" s="1080"/>
      <c r="BC49" s="1080"/>
      <c r="BD49" s="1080"/>
      <c r="BE49" s="1080"/>
      <c r="BF49" s="1080"/>
      <c r="BG49" s="1080"/>
      <c r="BH49" s="1080"/>
      <c r="BI49" s="1080"/>
      <c r="BJ49" s="1080"/>
      <c r="BK49" s="1080"/>
      <c r="BL49" s="1080"/>
      <c r="BM49" s="1080"/>
      <c r="BN49" s="1080"/>
      <c r="BO49" s="1080"/>
      <c r="BP49" s="1080"/>
      <c r="BQ49" s="1080"/>
      <c r="BR49" s="1080"/>
      <c r="BS49" s="1080"/>
      <c r="BT49" s="1080"/>
      <c r="BU49" s="1080"/>
      <c r="BV49" s="1080"/>
      <c r="BW49" s="1080"/>
      <c r="BX49" s="1080"/>
      <c r="BY49" s="1080"/>
      <c r="BZ49" s="1080"/>
      <c r="CA49" s="1080"/>
      <c r="CB49" s="1080"/>
      <c r="CC49" s="1080"/>
      <c r="CD49" s="1080"/>
      <c r="CE49" s="1080"/>
      <c r="CF49" s="1080"/>
      <c r="CG49" s="1080"/>
      <c r="CH49" s="1080"/>
      <c r="CI49" s="1080"/>
      <c r="CJ49" s="1080"/>
      <c r="CK49" s="1080"/>
      <c r="CL49" s="1080"/>
      <c r="CM49" s="1080"/>
      <c r="CN49" s="1080"/>
      <c r="CO49" s="1080"/>
      <c r="CP49" s="1080"/>
      <c r="CQ49" s="1080"/>
      <c r="CR49" s="1080"/>
      <c r="CS49" s="1080"/>
      <c r="CT49" s="1080"/>
      <c r="CU49" s="1080"/>
      <c r="CV49" s="1080"/>
      <c r="CW49" s="1080"/>
      <c r="CX49" s="1080"/>
      <c r="CY49" s="1080"/>
      <c r="CZ49" s="1080"/>
      <c r="DA49" s="1080"/>
      <c r="DB49" s="1080"/>
      <c r="DC49" s="1080"/>
      <c r="DD49" s="1080"/>
      <c r="DE49" s="1080"/>
      <c r="DF49" s="1080"/>
      <c r="DG49" s="1080"/>
      <c r="DH49" s="1080"/>
      <c r="DI49" s="1080"/>
      <c r="DJ49" s="1080"/>
      <c r="DK49" s="1080"/>
      <c r="DL49" s="1080"/>
      <c r="DM49" s="1080"/>
      <c r="DN49" s="1080"/>
      <c r="DO49" s="1080"/>
      <c r="DP49" s="1080"/>
      <c r="DQ49" s="1080"/>
      <c r="DR49" s="1080"/>
      <c r="DS49" s="1080"/>
      <c r="DT49" s="1080"/>
      <c r="DU49" s="1080"/>
      <c r="DV49" s="1080"/>
      <c r="DW49" s="1080"/>
      <c r="DX49" s="1080"/>
      <c r="DY49" s="1080"/>
      <c r="DZ49" s="1080"/>
      <c r="EA49" s="1080"/>
      <c r="EB49" s="1080"/>
      <c r="EC49" s="1080"/>
      <c r="ED49" s="1080"/>
      <c r="EE49" s="1080"/>
      <c r="EF49" s="1080"/>
      <c r="EG49" s="1080"/>
      <c r="EH49" s="1080"/>
      <c r="EI49" s="1080"/>
      <c r="EJ49" s="1080"/>
      <c r="EK49" s="1080"/>
      <c r="EL49" s="1080"/>
      <c r="EM49" s="1080"/>
      <c r="EN49" s="1080"/>
      <c r="EO49" s="1080"/>
      <c r="EP49" s="1080"/>
      <c r="EQ49" s="1080"/>
      <c r="ER49" s="1080"/>
      <c r="ES49" s="1080"/>
      <c r="ET49" s="1080"/>
      <c r="EU49" s="1080"/>
      <c r="EV49" s="1080"/>
      <c r="EW49" s="1080"/>
      <c r="EX49" s="1080"/>
      <c r="EY49" s="1080"/>
      <c r="EZ49" s="1080"/>
      <c r="FA49" s="1080"/>
      <c r="FB49" s="1080"/>
      <c r="FC49" s="1080"/>
      <c r="FD49" s="1080"/>
      <c r="FE49" s="1080"/>
      <c r="FF49" s="1080"/>
      <c r="FG49" s="1080"/>
      <c r="FH49" s="1080"/>
      <c r="FI49" s="1080"/>
      <c r="FJ49" s="1080"/>
      <c r="FK49" s="1080"/>
      <c r="FL49" s="1080"/>
      <c r="FM49" s="1080"/>
      <c r="FN49" s="1080"/>
      <c r="FO49" s="1080"/>
      <c r="FP49" s="1080"/>
      <c r="FQ49" s="1080"/>
      <c r="FR49" s="1080"/>
      <c r="FS49" s="1080"/>
      <c r="FT49" s="1080"/>
      <c r="FU49" s="1080"/>
      <c r="FV49" s="1080"/>
      <c r="FW49" s="1080"/>
      <c r="FX49" s="1080"/>
      <c r="FY49" s="1080"/>
      <c r="FZ49" s="1080"/>
      <c r="GA49" s="1080"/>
      <c r="GB49" s="1080"/>
      <c r="GC49" s="1080"/>
      <c r="GD49" s="1080"/>
      <c r="GE49" s="1080"/>
      <c r="GF49" s="1080"/>
      <c r="GG49" s="1080"/>
      <c r="GH49" s="1080"/>
      <c r="GI49" s="1080"/>
      <c r="GJ49" s="1080"/>
      <c r="GK49" s="1080"/>
      <c r="GL49" s="1080"/>
      <c r="GM49" s="1080"/>
      <c r="GN49" s="1080"/>
      <c r="GO49" s="1080"/>
      <c r="GP49" s="1080"/>
      <c r="GQ49" s="1080"/>
      <c r="GR49" s="1080"/>
      <c r="GS49" s="1080"/>
      <c r="GT49" s="1080"/>
      <c r="GU49" s="1080"/>
      <c r="GV49" s="1080"/>
      <c r="GW49" s="1080"/>
      <c r="GX49" s="1080"/>
      <c r="GY49" s="1080"/>
      <c r="GZ49" s="1080"/>
      <c r="HA49" s="1080"/>
      <c r="HB49" s="1080"/>
      <c r="HC49" s="1080"/>
      <c r="HD49" s="1080"/>
      <c r="HE49" s="1080"/>
      <c r="HF49" s="1080"/>
      <c r="HG49" s="1080"/>
      <c r="HH49" s="1080"/>
      <c r="HI49" s="1080"/>
      <c r="HJ49" s="1080"/>
      <c r="HK49" s="1080"/>
      <c r="HL49" s="1080"/>
      <c r="HM49" s="1080"/>
      <c r="HN49" s="1080"/>
      <c r="HO49" s="1080"/>
      <c r="HP49" s="1080"/>
      <c r="HQ49" s="1080"/>
      <c r="HR49" s="1080"/>
      <c r="HS49" s="1080"/>
      <c r="HT49" s="1080"/>
      <c r="HU49" s="1080"/>
      <c r="HV49" s="1080"/>
      <c r="HW49" s="1080"/>
      <c r="HX49" s="1080"/>
      <c r="HY49" s="1080"/>
      <c r="HZ49" s="1080"/>
      <c r="IA49" s="1080"/>
      <c r="IB49" s="1080"/>
      <c r="IC49" s="1080"/>
      <c r="ID49" s="1080"/>
      <c r="IE49" s="1080"/>
      <c r="IF49" s="1080"/>
      <c r="IG49" s="1080"/>
      <c r="IH49" s="1080"/>
      <c r="II49" s="1080"/>
      <c r="IJ49" s="1080"/>
      <c r="IK49" s="1080"/>
      <c r="IL49" s="1080"/>
      <c r="IM49" s="1080"/>
      <c r="IN49" s="1080"/>
      <c r="IO49" s="1080"/>
      <c r="IP49" s="1080"/>
      <c r="IQ49" s="1080"/>
      <c r="IR49" s="1080"/>
      <c r="IS49" s="1080"/>
      <c r="IT49" s="1080"/>
      <c r="IU49" s="1080"/>
    </row>
    <row r="50" spans="1:255" ht="15" thickBot="1">
      <c r="A50" s="1117">
        <v>18</v>
      </c>
      <c r="B50" s="1118" t="s">
        <v>944</v>
      </c>
      <c r="C50" s="1090">
        <v>0</v>
      </c>
      <c r="D50" s="1091">
        <v>0</v>
      </c>
      <c r="E50" s="1092">
        <v>0</v>
      </c>
      <c r="F50" s="1093">
        <v>0</v>
      </c>
      <c r="G50" s="1090">
        <v>0</v>
      </c>
      <c r="H50" s="1091">
        <v>0</v>
      </c>
      <c r="I50" s="1092">
        <v>0</v>
      </c>
      <c r="J50" s="1093">
        <f t="shared" si="2"/>
        <v>0</v>
      </c>
      <c r="K50" s="1080"/>
      <c r="L50" s="1094"/>
      <c r="M50" s="1094"/>
      <c r="N50" s="1080"/>
      <c r="O50" s="1080"/>
      <c r="P50" s="1080"/>
      <c r="Q50" s="1080"/>
      <c r="R50" s="1080"/>
      <c r="S50" s="1080"/>
      <c r="T50" s="1080"/>
      <c r="U50" s="1080"/>
      <c r="V50" s="1080"/>
      <c r="W50" s="1080"/>
      <c r="X50" s="1080"/>
      <c r="Y50" s="1080"/>
      <c r="Z50" s="1080"/>
      <c r="AA50" s="1080"/>
      <c r="AB50" s="1080"/>
      <c r="AC50" s="1080"/>
      <c r="AD50" s="1080"/>
      <c r="AE50" s="1080"/>
      <c r="AF50" s="1080"/>
      <c r="AG50" s="1080"/>
      <c r="AH50" s="1080"/>
      <c r="AI50" s="1080"/>
      <c r="AJ50" s="1080"/>
      <c r="AK50" s="1080"/>
      <c r="AL50" s="1080"/>
      <c r="AM50" s="1080"/>
      <c r="AN50" s="1080"/>
      <c r="AO50" s="1080"/>
      <c r="AP50" s="1080"/>
      <c r="AQ50" s="1080"/>
      <c r="AR50" s="1080"/>
      <c r="AS50" s="1080"/>
      <c r="AT50" s="1080"/>
      <c r="AU50" s="1080"/>
      <c r="AV50" s="1080"/>
      <c r="AW50" s="1080"/>
      <c r="AX50" s="1080"/>
      <c r="AY50" s="1080"/>
      <c r="AZ50" s="1080"/>
      <c r="BA50" s="1080"/>
      <c r="BB50" s="1080"/>
      <c r="BC50" s="1080"/>
      <c r="BD50" s="1080"/>
      <c r="BE50" s="1080"/>
      <c r="BF50" s="1080"/>
      <c r="BG50" s="1080"/>
      <c r="BH50" s="1080"/>
      <c r="BI50" s="1080"/>
      <c r="BJ50" s="1080"/>
      <c r="BK50" s="1080"/>
      <c r="BL50" s="1080"/>
      <c r="BM50" s="1080"/>
      <c r="BN50" s="1080"/>
      <c r="BO50" s="1080"/>
      <c r="BP50" s="1080"/>
      <c r="BQ50" s="1080"/>
      <c r="BR50" s="1080"/>
      <c r="BS50" s="1080"/>
      <c r="BT50" s="1080"/>
      <c r="BU50" s="1080"/>
      <c r="BV50" s="1080"/>
      <c r="BW50" s="1080"/>
      <c r="BX50" s="1080"/>
      <c r="BY50" s="1080"/>
      <c r="BZ50" s="1080"/>
      <c r="CA50" s="1080"/>
      <c r="CB50" s="1080"/>
      <c r="CC50" s="1080"/>
      <c r="CD50" s="1080"/>
      <c r="CE50" s="1080"/>
      <c r="CF50" s="1080"/>
      <c r="CG50" s="1080"/>
      <c r="CH50" s="1080"/>
      <c r="CI50" s="1080"/>
      <c r="CJ50" s="1080"/>
      <c r="CK50" s="1080"/>
      <c r="CL50" s="1080"/>
      <c r="CM50" s="1080"/>
      <c r="CN50" s="1080"/>
      <c r="CO50" s="1080"/>
      <c r="CP50" s="1080"/>
      <c r="CQ50" s="1080"/>
      <c r="CR50" s="1080"/>
      <c r="CS50" s="1080"/>
      <c r="CT50" s="1080"/>
      <c r="CU50" s="1080"/>
      <c r="CV50" s="1080"/>
      <c r="CW50" s="1080"/>
      <c r="CX50" s="1080"/>
      <c r="CY50" s="1080"/>
      <c r="CZ50" s="1080"/>
      <c r="DA50" s="1080"/>
      <c r="DB50" s="1080"/>
      <c r="DC50" s="1080"/>
      <c r="DD50" s="1080"/>
      <c r="DE50" s="1080"/>
      <c r="DF50" s="1080"/>
      <c r="DG50" s="1080"/>
      <c r="DH50" s="1080"/>
      <c r="DI50" s="1080"/>
      <c r="DJ50" s="1080"/>
      <c r="DK50" s="1080"/>
      <c r="DL50" s="1080"/>
      <c r="DM50" s="1080"/>
      <c r="DN50" s="1080"/>
      <c r="DO50" s="1080"/>
      <c r="DP50" s="1080"/>
      <c r="DQ50" s="1080"/>
      <c r="DR50" s="1080"/>
      <c r="DS50" s="1080"/>
      <c r="DT50" s="1080"/>
      <c r="DU50" s="1080"/>
      <c r="DV50" s="1080"/>
      <c r="DW50" s="1080"/>
      <c r="DX50" s="1080"/>
      <c r="DY50" s="1080"/>
      <c r="DZ50" s="1080"/>
      <c r="EA50" s="1080"/>
      <c r="EB50" s="1080"/>
      <c r="EC50" s="1080"/>
      <c r="ED50" s="1080"/>
      <c r="EE50" s="1080"/>
      <c r="EF50" s="1080"/>
      <c r="EG50" s="1080"/>
      <c r="EH50" s="1080"/>
      <c r="EI50" s="1080"/>
      <c r="EJ50" s="1080"/>
      <c r="EK50" s="1080"/>
      <c r="EL50" s="1080"/>
      <c r="EM50" s="1080"/>
      <c r="EN50" s="1080"/>
      <c r="EO50" s="1080"/>
      <c r="EP50" s="1080"/>
      <c r="EQ50" s="1080"/>
      <c r="ER50" s="1080"/>
      <c r="ES50" s="1080"/>
      <c r="ET50" s="1080"/>
      <c r="EU50" s="1080"/>
      <c r="EV50" s="1080"/>
      <c r="EW50" s="1080"/>
      <c r="EX50" s="1080"/>
      <c r="EY50" s="1080"/>
      <c r="EZ50" s="1080"/>
      <c r="FA50" s="1080"/>
      <c r="FB50" s="1080"/>
      <c r="FC50" s="1080"/>
      <c r="FD50" s="1080"/>
      <c r="FE50" s="1080"/>
      <c r="FF50" s="1080"/>
      <c r="FG50" s="1080"/>
      <c r="FH50" s="1080"/>
      <c r="FI50" s="1080"/>
      <c r="FJ50" s="1080"/>
      <c r="FK50" s="1080"/>
      <c r="FL50" s="1080"/>
      <c r="FM50" s="1080"/>
      <c r="FN50" s="1080"/>
      <c r="FO50" s="1080"/>
      <c r="FP50" s="1080"/>
      <c r="FQ50" s="1080"/>
      <c r="FR50" s="1080"/>
      <c r="FS50" s="1080"/>
      <c r="FT50" s="1080"/>
      <c r="FU50" s="1080"/>
      <c r="FV50" s="1080"/>
      <c r="FW50" s="1080"/>
      <c r="FX50" s="1080"/>
      <c r="FY50" s="1080"/>
      <c r="FZ50" s="1080"/>
      <c r="GA50" s="1080"/>
      <c r="GB50" s="1080"/>
      <c r="GC50" s="1080"/>
      <c r="GD50" s="1080"/>
      <c r="GE50" s="1080"/>
      <c r="GF50" s="1080"/>
      <c r="GG50" s="1080"/>
      <c r="GH50" s="1080"/>
      <c r="GI50" s="1080"/>
      <c r="GJ50" s="1080"/>
      <c r="GK50" s="1080"/>
      <c r="GL50" s="1080"/>
      <c r="GM50" s="1080"/>
      <c r="GN50" s="1080"/>
      <c r="GO50" s="1080"/>
      <c r="GP50" s="1080"/>
      <c r="GQ50" s="1080"/>
      <c r="GR50" s="1080"/>
      <c r="GS50" s="1080"/>
      <c r="GT50" s="1080"/>
      <c r="GU50" s="1080"/>
      <c r="GV50" s="1080"/>
      <c r="GW50" s="1080"/>
      <c r="GX50" s="1080"/>
      <c r="GY50" s="1080"/>
      <c r="GZ50" s="1080"/>
      <c r="HA50" s="1080"/>
      <c r="HB50" s="1080"/>
      <c r="HC50" s="1080"/>
      <c r="HD50" s="1080"/>
      <c r="HE50" s="1080"/>
      <c r="HF50" s="1080"/>
      <c r="HG50" s="1080"/>
      <c r="HH50" s="1080"/>
      <c r="HI50" s="1080"/>
      <c r="HJ50" s="1080"/>
      <c r="HK50" s="1080"/>
      <c r="HL50" s="1080"/>
      <c r="HM50" s="1080"/>
      <c r="HN50" s="1080"/>
      <c r="HO50" s="1080"/>
      <c r="HP50" s="1080"/>
      <c r="HQ50" s="1080"/>
      <c r="HR50" s="1080"/>
      <c r="HS50" s="1080"/>
      <c r="HT50" s="1080"/>
      <c r="HU50" s="1080"/>
      <c r="HV50" s="1080"/>
      <c r="HW50" s="1080"/>
      <c r="HX50" s="1080"/>
      <c r="HY50" s="1080"/>
      <c r="HZ50" s="1080"/>
      <c r="IA50" s="1080"/>
      <c r="IB50" s="1080"/>
      <c r="IC50" s="1080"/>
      <c r="ID50" s="1080"/>
      <c r="IE50" s="1080"/>
      <c r="IF50" s="1080"/>
      <c r="IG50" s="1080"/>
      <c r="IH50" s="1080"/>
      <c r="II50" s="1080"/>
      <c r="IJ50" s="1080"/>
      <c r="IK50" s="1080"/>
      <c r="IL50" s="1080"/>
      <c r="IM50" s="1080"/>
      <c r="IN50" s="1080"/>
      <c r="IO50" s="1080"/>
      <c r="IP50" s="1080"/>
      <c r="IQ50" s="1080"/>
      <c r="IR50" s="1080"/>
      <c r="IS50" s="1080"/>
      <c r="IT50" s="1080"/>
      <c r="IU50" s="1080"/>
    </row>
    <row r="51" spans="1:255" ht="26.25" thickBot="1">
      <c r="A51" s="1107" t="s">
        <v>945</v>
      </c>
      <c r="B51" s="1108" t="s">
        <v>938</v>
      </c>
      <c r="C51" s="1113">
        <v>250.55</v>
      </c>
      <c r="D51" s="1114">
        <v>21.934999999999999</v>
      </c>
      <c r="E51" s="1115">
        <v>263.50732999999997</v>
      </c>
      <c r="F51" s="1116">
        <v>535.99233000000004</v>
      </c>
      <c r="G51" s="1113">
        <v>228.23</v>
      </c>
      <c r="H51" s="1114">
        <v>25.177</v>
      </c>
      <c r="I51" s="1115">
        <v>263.26932999999997</v>
      </c>
      <c r="J51" s="1116">
        <f t="shared" si="2"/>
        <v>516.67633000000001</v>
      </c>
      <c r="K51" s="1080"/>
      <c r="L51" s="1094"/>
      <c r="M51" s="1094"/>
      <c r="N51" s="1080"/>
      <c r="O51" s="1080"/>
      <c r="P51" s="1080"/>
      <c r="Q51" s="1080"/>
      <c r="R51" s="1080"/>
      <c r="S51" s="1080"/>
      <c r="T51" s="1080"/>
      <c r="U51" s="1080"/>
      <c r="V51" s="1080"/>
      <c r="W51" s="1080"/>
      <c r="X51" s="1080"/>
      <c r="Y51" s="1080"/>
      <c r="Z51" s="1080"/>
      <c r="AA51" s="1080"/>
      <c r="AB51" s="1080"/>
      <c r="AC51" s="1080"/>
      <c r="AD51" s="1080"/>
      <c r="AE51" s="1080"/>
      <c r="AF51" s="1080"/>
      <c r="AG51" s="1080"/>
      <c r="AH51" s="1080"/>
      <c r="AI51" s="1080"/>
      <c r="AJ51" s="1080"/>
      <c r="AK51" s="1080"/>
      <c r="AL51" s="1080"/>
      <c r="AM51" s="1080"/>
      <c r="AN51" s="1080"/>
      <c r="AO51" s="1080"/>
      <c r="AP51" s="1080"/>
      <c r="AQ51" s="1080"/>
      <c r="AR51" s="1080"/>
      <c r="AS51" s="1080"/>
      <c r="AT51" s="1080"/>
      <c r="AU51" s="1080"/>
      <c r="AV51" s="1080"/>
      <c r="AW51" s="1080"/>
      <c r="AX51" s="1080"/>
      <c r="AY51" s="1080"/>
      <c r="AZ51" s="1080"/>
      <c r="BA51" s="1080"/>
      <c r="BB51" s="1080"/>
      <c r="BC51" s="1080"/>
      <c r="BD51" s="1080"/>
      <c r="BE51" s="1080"/>
      <c r="BF51" s="1080"/>
      <c r="BG51" s="1080"/>
      <c r="BH51" s="1080"/>
      <c r="BI51" s="1080"/>
      <c r="BJ51" s="1080"/>
      <c r="BK51" s="1080"/>
      <c r="BL51" s="1080"/>
      <c r="BM51" s="1080"/>
      <c r="BN51" s="1080"/>
      <c r="BO51" s="1080"/>
      <c r="BP51" s="1080"/>
      <c r="BQ51" s="1080"/>
      <c r="BR51" s="1080"/>
      <c r="BS51" s="1080"/>
      <c r="BT51" s="1080"/>
      <c r="BU51" s="1080"/>
      <c r="BV51" s="1080"/>
      <c r="BW51" s="1080"/>
      <c r="BX51" s="1080"/>
      <c r="BY51" s="1080"/>
      <c r="BZ51" s="1080"/>
      <c r="CA51" s="1080"/>
      <c r="CB51" s="1080"/>
      <c r="CC51" s="1080"/>
      <c r="CD51" s="1080"/>
      <c r="CE51" s="1080"/>
      <c r="CF51" s="1080"/>
      <c r="CG51" s="1080"/>
      <c r="CH51" s="1080"/>
      <c r="CI51" s="1080"/>
      <c r="CJ51" s="1080"/>
      <c r="CK51" s="1080"/>
      <c r="CL51" s="1080"/>
      <c r="CM51" s="1080"/>
      <c r="CN51" s="1080"/>
      <c r="CO51" s="1080"/>
      <c r="CP51" s="1080"/>
      <c r="CQ51" s="1080"/>
      <c r="CR51" s="1080"/>
      <c r="CS51" s="1080"/>
      <c r="CT51" s="1080"/>
      <c r="CU51" s="1080"/>
      <c r="CV51" s="1080"/>
      <c r="CW51" s="1080"/>
      <c r="CX51" s="1080"/>
      <c r="CY51" s="1080"/>
      <c r="CZ51" s="1080"/>
      <c r="DA51" s="1080"/>
      <c r="DB51" s="1080"/>
      <c r="DC51" s="1080"/>
      <c r="DD51" s="1080"/>
      <c r="DE51" s="1080"/>
      <c r="DF51" s="1080"/>
      <c r="DG51" s="1080"/>
      <c r="DH51" s="1080"/>
      <c r="DI51" s="1080"/>
      <c r="DJ51" s="1080"/>
      <c r="DK51" s="1080"/>
      <c r="DL51" s="1080"/>
      <c r="DM51" s="1080"/>
      <c r="DN51" s="1080"/>
      <c r="DO51" s="1080"/>
      <c r="DP51" s="1080"/>
      <c r="DQ51" s="1080"/>
      <c r="DR51" s="1080"/>
      <c r="DS51" s="1080"/>
      <c r="DT51" s="1080"/>
      <c r="DU51" s="1080"/>
      <c r="DV51" s="1080"/>
      <c r="DW51" s="1080"/>
      <c r="DX51" s="1080"/>
      <c r="DY51" s="1080"/>
      <c r="DZ51" s="1080"/>
      <c r="EA51" s="1080"/>
      <c r="EB51" s="1080"/>
      <c r="EC51" s="1080"/>
      <c r="ED51" s="1080"/>
      <c r="EE51" s="1080"/>
      <c r="EF51" s="1080"/>
      <c r="EG51" s="1080"/>
      <c r="EH51" s="1080"/>
      <c r="EI51" s="1080"/>
      <c r="EJ51" s="1080"/>
      <c r="EK51" s="1080"/>
      <c r="EL51" s="1080"/>
      <c r="EM51" s="1080"/>
      <c r="EN51" s="1080"/>
      <c r="EO51" s="1080"/>
      <c r="EP51" s="1080"/>
      <c r="EQ51" s="1080"/>
      <c r="ER51" s="1080"/>
      <c r="ES51" s="1080"/>
      <c r="ET51" s="1080"/>
      <c r="EU51" s="1080"/>
      <c r="EV51" s="1080"/>
      <c r="EW51" s="1080"/>
      <c r="EX51" s="1080"/>
      <c r="EY51" s="1080"/>
      <c r="EZ51" s="1080"/>
      <c r="FA51" s="1080"/>
      <c r="FB51" s="1080"/>
      <c r="FC51" s="1080"/>
      <c r="FD51" s="1080"/>
      <c r="FE51" s="1080"/>
      <c r="FF51" s="1080"/>
      <c r="FG51" s="1080"/>
      <c r="FH51" s="1080"/>
      <c r="FI51" s="1080"/>
      <c r="FJ51" s="1080"/>
      <c r="FK51" s="1080"/>
      <c r="FL51" s="1080"/>
      <c r="FM51" s="1080"/>
      <c r="FN51" s="1080"/>
      <c r="FO51" s="1080"/>
      <c r="FP51" s="1080"/>
      <c r="FQ51" s="1080"/>
      <c r="FR51" s="1080"/>
      <c r="FS51" s="1080"/>
      <c r="FT51" s="1080"/>
      <c r="FU51" s="1080"/>
      <c r="FV51" s="1080"/>
      <c r="FW51" s="1080"/>
      <c r="FX51" s="1080"/>
      <c r="FY51" s="1080"/>
      <c r="FZ51" s="1080"/>
      <c r="GA51" s="1080"/>
      <c r="GB51" s="1080"/>
      <c r="GC51" s="1080"/>
      <c r="GD51" s="1080"/>
      <c r="GE51" s="1080"/>
      <c r="GF51" s="1080"/>
      <c r="GG51" s="1080"/>
      <c r="GH51" s="1080"/>
      <c r="GI51" s="1080"/>
      <c r="GJ51" s="1080"/>
      <c r="GK51" s="1080"/>
      <c r="GL51" s="1080"/>
      <c r="GM51" s="1080"/>
      <c r="GN51" s="1080"/>
      <c r="GO51" s="1080"/>
      <c r="GP51" s="1080"/>
      <c r="GQ51" s="1080"/>
      <c r="GR51" s="1080"/>
      <c r="GS51" s="1080"/>
      <c r="GT51" s="1080"/>
      <c r="GU51" s="1080"/>
      <c r="GV51" s="1080"/>
      <c r="GW51" s="1080"/>
      <c r="GX51" s="1080"/>
      <c r="GY51" s="1080"/>
      <c r="GZ51" s="1080"/>
      <c r="HA51" s="1080"/>
      <c r="HB51" s="1080"/>
      <c r="HC51" s="1080"/>
      <c r="HD51" s="1080"/>
      <c r="HE51" s="1080"/>
      <c r="HF51" s="1080"/>
      <c r="HG51" s="1080"/>
      <c r="HH51" s="1080"/>
      <c r="HI51" s="1080"/>
      <c r="HJ51" s="1080"/>
      <c r="HK51" s="1080"/>
      <c r="HL51" s="1080"/>
      <c r="HM51" s="1080"/>
      <c r="HN51" s="1080"/>
      <c r="HO51" s="1080"/>
      <c r="HP51" s="1080"/>
      <c r="HQ51" s="1080"/>
      <c r="HR51" s="1080"/>
      <c r="HS51" s="1080"/>
      <c r="HT51" s="1080"/>
      <c r="HU51" s="1080"/>
      <c r="HV51" s="1080"/>
      <c r="HW51" s="1080"/>
      <c r="HX51" s="1080"/>
      <c r="HY51" s="1080"/>
      <c r="HZ51" s="1080"/>
      <c r="IA51" s="1080"/>
      <c r="IB51" s="1080"/>
      <c r="IC51" s="1080"/>
      <c r="ID51" s="1080"/>
      <c r="IE51" s="1080"/>
      <c r="IF51" s="1080"/>
      <c r="IG51" s="1080"/>
      <c r="IH51" s="1080"/>
      <c r="II51" s="1080"/>
      <c r="IJ51" s="1080"/>
      <c r="IK51" s="1080"/>
      <c r="IL51" s="1080"/>
      <c r="IM51" s="1080"/>
      <c r="IN51" s="1080"/>
      <c r="IO51" s="1080"/>
      <c r="IP51" s="1080"/>
      <c r="IQ51" s="1080"/>
      <c r="IR51" s="1080"/>
      <c r="IS51" s="1080"/>
      <c r="IT51" s="1080"/>
      <c r="IU51" s="1080"/>
    </row>
    <row r="52" spans="1:255" ht="15" thickBot="1">
      <c r="A52" s="1107" t="s">
        <v>946</v>
      </c>
      <c r="B52" s="1108" t="s">
        <v>947</v>
      </c>
      <c r="C52" s="1113">
        <v>17679.322499999998</v>
      </c>
      <c r="D52" s="1114">
        <v>10057.27174</v>
      </c>
      <c r="E52" s="1115">
        <v>3710.6362200000008</v>
      </c>
      <c r="F52" s="1116">
        <v>31447.230459999999</v>
      </c>
      <c r="G52" s="1113">
        <v>20386.511999999999</v>
      </c>
      <c r="H52" s="1114">
        <v>10715.41324</v>
      </c>
      <c r="I52" s="1115">
        <v>4266.59951</v>
      </c>
      <c r="J52" s="1116">
        <f t="shared" si="2"/>
        <v>35368.524749999997</v>
      </c>
      <c r="K52" s="1080"/>
      <c r="L52" s="1094"/>
      <c r="M52" s="1094"/>
      <c r="N52" s="1080"/>
      <c r="O52" s="1080"/>
      <c r="P52" s="1080"/>
      <c r="Q52" s="1080"/>
      <c r="R52" s="1080"/>
      <c r="S52" s="1080"/>
      <c r="T52" s="1080"/>
      <c r="U52" s="1080"/>
      <c r="V52" s="1080"/>
      <c r="W52" s="1080"/>
      <c r="X52" s="1080"/>
      <c r="Y52" s="1080"/>
      <c r="Z52" s="1080"/>
      <c r="AA52" s="1080"/>
      <c r="AB52" s="1080"/>
      <c r="AC52" s="1080"/>
      <c r="AD52" s="1080"/>
      <c r="AE52" s="1080"/>
      <c r="AF52" s="1080"/>
      <c r="AG52" s="1080"/>
      <c r="AH52" s="1080"/>
      <c r="AI52" s="1080"/>
      <c r="AJ52" s="1080"/>
      <c r="AK52" s="1080"/>
      <c r="AL52" s="1080"/>
      <c r="AM52" s="1080"/>
      <c r="AN52" s="1080"/>
      <c r="AO52" s="1080"/>
      <c r="AP52" s="1080"/>
      <c r="AQ52" s="1080"/>
      <c r="AR52" s="1080"/>
      <c r="AS52" s="1080"/>
      <c r="AT52" s="1080"/>
      <c r="AU52" s="1080"/>
      <c r="AV52" s="1080"/>
      <c r="AW52" s="1080"/>
      <c r="AX52" s="1080"/>
      <c r="AY52" s="1080"/>
      <c r="AZ52" s="1080"/>
      <c r="BA52" s="1080"/>
      <c r="BB52" s="1080"/>
      <c r="BC52" s="1080"/>
      <c r="BD52" s="1080"/>
      <c r="BE52" s="1080"/>
      <c r="BF52" s="1080"/>
      <c r="BG52" s="1080"/>
      <c r="BH52" s="1080"/>
      <c r="BI52" s="1080"/>
      <c r="BJ52" s="1080"/>
      <c r="BK52" s="1080"/>
      <c r="BL52" s="1080"/>
      <c r="BM52" s="1080"/>
      <c r="BN52" s="1080"/>
      <c r="BO52" s="1080"/>
      <c r="BP52" s="1080"/>
      <c r="BQ52" s="1080"/>
      <c r="BR52" s="1080"/>
      <c r="BS52" s="1080"/>
      <c r="BT52" s="1080"/>
      <c r="BU52" s="1080"/>
      <c r="BV52" s="1080"/>
      <c r="BW52" s="1080"/>
      <c r="BX52" s="1080"/>
      <c r="BY52" s="1080"/>
      <c r="BZ52" s="1080"/>
      <c r="CA52" s="1080"/>
      <c r="CB52" s="1080"/>
      <c r="CC52" s="1080"/>
      <c r="CD52" s="1080"/>
      <c r="CE52" s="1080"/>
      <c r="CF52" s="1080"/>
      <c r="CG52" s="1080"/>
      <c r="CH52" s="1080"/>
      <c r="CI52" s="1080"/>
      <c r="CJ52" s="1080"/>
      <c r="CK52" s="1080"/>
      <c r="CL52" s="1080"/>
      <c r="CM52" s="1080"/>
      <c r="CN52" s="1080"/>
      <c r="CO52" s="1080"/>
      <c r="CP52" s="1080"/>
      <c r="CQ52" s="1080"/>
      <c r="CR52" s="1080"/>
      <c r="CS52" s="1080"/>
      <c r="CT52" s="1080"/>
      <c r="CU52" s="1080"/>
      <c r="CV52" s="1080"/>
      <c r="CW52" s="1080"/>
      <c r="CX52" s="1080"/>
      <c r="CY52" s="1080"/>
      <c r="CZ52" s="1080"/>
      <c r="DA52" s="1080"/>
      <c r="DB52" s="1080"/>
      <c r="DC52" s="1080"/>
      <c r="DD52" s="1080"/>
      <c r="DE52" s="1080"/>
      <c r="DF52" s="1080"/>
      <c r="DG52" s="1080"/>
      <c r="DH52" s="1080"/>
      <c r="DI52" s="1080"/>
      <c r="DJ52" s="1080"/>
      <c r="DK52" s="1080"/>
      <c r="DL52" s="1080"/>
      <c r="DM52" s="1080"/>
      <c r="DN52" s="1080"/>
      <c r="DO52" s="1080"/>
      <c r="DP52" s="1080"/>
      <c r="DQ52" s="1080"/>
      <c r="DR52" s="1080"/>
      <c r="DS52" s="1080"/>
      <c r="DT52" s="1080"/>
      <c r="DU52" s="1080"/>
      <c r="DV52" s="1080"/>
      <c r="DW52" s="1080"/>
      <c r="DX52" s="1080"/>
      <c r="DY52" s="1080"/>
      <c r="DZ52" s="1080"/>
      <c r="EA52" s="1080"/>
      <c r="EB52" s="1080"/>
      <c r="EC52" s="1080"/>
      <c r="ED52" s="1080"/>
      <c r="EE52" s="1080"/>
      <c r="EF52" s="1080"/>
      <c r="EG52" s="1080"/>
      <c r="EH52" s="1080"/>
      <c r="EI52" s="1080"/>
      <c r="EJ52" s="1080"/>
      <c r="EK52" s="1080"/>
      <c r="EL52" s="1080"/>
      <c r="EM52" s="1080"/>
      <c r="EN52" s="1080"/>
      <c r="EO52" s="1080"/>
      <c r="EP52" s="1080"/>
      <c r="EQ52" s="1080"/>
      <c r="ER52" s="1080"/>
      <c r="ES52" s="1080"/>
      <c r="ET52" s="1080"/>
      <c r="EU52" s="1080"/>
      <c r="EV52" s="1080"/>
      <c r="EW52" s="1080"/>
      <c r="EX52" s="1080"/>
      <c r="EY52" s="1080"/>
      <c r="EZ52" s="1080"/>
      <c r="FA52" s="1080"/>
      <c r="FB52" s="1080"/>
      <c r="FC52" s="1080"/>
      <c r="FD52" s="1080"/>
      <c r="FE52" s="1080"/>
      <c r="FF52" s="1080"/>
      <c r="FG52" s="1080"/>
      <c r="FH52" s="1080"/>
      <c r="FI52" s="1080"/>
      <c r="FJ52" s="1080"/>
      <c r="FK52" s="1080"/>
      <c r="FL52" s="1080"/>
      <c r="FM52" s="1080"/>
      <c r="FN52" s="1080"/>
      <c r="FO52" s="1080"/>
      <c r="FP52" s="1080"/>
      <c r="FQ52" s="1080"/>
      <c r="FR52" s="1080"/>
      <c r="FS52" s="1080"/>
      <c r="FT52" s="1080"/>
      <c r="FU52" s="1080"/>
      <c r="FV52" s="1080"/>
      <c r="FW52" s="1080"/>
      <c r="FX52" s="1080"/>
      <c r="FY52" s="1080"/>
      <c r="FZ52" s="1080"/>
      <c r="GA52" s="1080"/>
      <c r="GB52" s="1080"/>
      <c r="GC52" s="1080"/>
      <c r="GD52" s="1080"/>
      <c r="GE52" s="1080"/>
      <c r="GF52" s="1080"/>
      <c r="GG52" s="1080"/>
      <c r="GH52" s="1080"/>
      <c r="GI52" s="1080"/>
      <c r="GJ52" s="1080"/>
      <c r="GK52" s="1080"/>
      <c r="GL52" s="1080"/>
      <c r="GM52" s="1080"/>
      <c r="GN52" s="1080"/>
      <c r="GO52" s="1080"/>
      <c r="GP52" s="1080"/>
      <c r="GQ52" s="1080"/>
      <c r="GR52" s="1080"/>
      <c r="GS52" s="1080"/>
      <c r="GT52" s="1080"/>
      <c r="GU52" s="1080"/>
      <c r="GV52" s="1080"/>
      <c r="GW52" s="1080"/>
      <c r="GX52" s="1080"/>
      <c r="GY52" s="1080"/>
      <c r="GZ52" s="1080"/>
      <c r="HA52" s="1080"/>
      <c r="HB52" s="1080"/>
      <c r="HC52" s="1080"/>
      <c r="HD52" s="1080"/>
      <c r="HE52" s="1080"/>
      <c r="HF52" s="1080"/>
      <c r="HG52" s="1080"/>
      <c r="HH52" s="1080"/>
      <c r="HI52" s="1080"/>
      <c r="HJ52" s="1080"/>
      <c r="HK52" s="1080"/>
      <c r="HL52" s="1080"/>
      <c r="HM52" s="1080"/>
      <c r="HN52" s="1080"/>
      <c r="HO52" s="1080"/>
      <c r="HP52" s="1080"/>
      <c r="HQ52" s="1080"/>
      <c r="HR52" s="1080"/>
      <c r="HS52" s="1080"/>
      <c r="HT52" s="1080"/>
      <c r="HU52" s="1080"/>
      <c r="HV52" s="1080"/>
      <c r="HW52" s="1080"/>
      <c r="HX52" s="1080"/>
      <c r="HY52" s="1080"/>
      <c r="HZ52" s="1080"/>
      <c r="IA52" s="1080"/>
      <c r="IB52" s="1080"/>
      <c r="IC52" s="1080"/>
      <c r="ID52" s="1080"/>
      <c r="IE52" s="1080"/>
      <c r="IF52" s="1080"/>
      <c r="IG52" s="1080"/>
      <c r="IH52" s="1080"/>
      <c r="II52" s="1080"/>
      <c r="IJ52" s="1080"/>
      <c r="IK52" s="1080"/>
      <c r="IL52" s="1080"/>
      <c r="IM52" s="1080"/>
      <c r="IN52" s="1080"/>
      <c r="IO52" s="1080"/>
      <c r="IP52" s="1080"/>
      <c r="IQ52" s="1080"/>
      <c r="IR52" s="1080"/>
      <c r="IS52" s="1080"/>
      <c r="IT52" s="1080"/>
      <c r="IU52" s="1080"/>
    </row>
    <row r="53" spans="1:255" ht="15" thickBot="1">
      <c r="A53" s="1107" t="s">
        <v>948</v>
      </c>
      <c r="B53" s="1119" t="s">
        <v>949</v>
      </c>
      <c r="C53" s="1113">
        <v>4647.9342999999999</v>
      </c>
      <c r="D53" s="1114">
        <v>1674.5150000000001</v>
      </c>
      <c r="E53" s="1115">
        <v>14.004</v>
      </c>
      <c r="F53" s="1116">
        <v>6336.4533000000001</v>
      </c>
      <c r="G53" s="1113">
        <v>4410.9827999999998</v>
      </c>
      <c r="H53" s="1114">
        <v>1880.5546999999999</v>
      </c>
      <c r="I53" s="1115">
        <v>406.32800000000026</v>
      </c>
      <c r="J53" s="1116">
        <f t="shared" si="2"/>
        <v>6697.8654999999999</v>
      </c>
      <c r="K53" s="1080"/>
      <c r="L53" s="1094"/>
      <c r="M53" s="1094"/>
      <c r="N53" s="1080"/>
      <c r="O53" s="1080"/>
      <c r="P53" s="1080"/>
      <c r="Q53" s="1080"/>
      <c r="R53" s="1080"/>
      <c r="S53" s="1080"/>
      <c r="T53" s="1080"/>
      <c r="U53" s="1080"/>
      <c r="V53" s="1080"/>
      <c r="W53" s="1080"/>
      <c r="X53" s="1080"/>
      <c r="Y53" s="1080"/>
      <c r="Z53" s="1080"/>
      <c r="AA53" s="1080"/>
      <c r="AB53" s="1080"/>
      <c r="AC53" s="1080"/>
      <c r="AD53" s="1080"/>
      <c r="AE53" s="1080"/>
      <c r="AF53" s="1080"/>
      <c r="AG53" s="1080"/>
      <c r="AH53" s="1080"/>
      <c r="AI53" s="1080"/>
      <c r="AJ53" s="1080"/>
      <c r="AK53" s="1080"/>
      <c r="AL53" s="1080"/>
      <c r="AM53" s="1080"/>
      <c r="AN53" s="1080"/>
      <c r="AO53" s="1080"/>
      <c r="AP53" s="1080"/>
      <c r="AQ53" s="1080"/>
      <c r="AR53" s="1080"/>
      <c r="AS53" s="1080"/>
      <c r="AT53" s="1080"/>
      <c r="AU53" s="1080"/>
      <c r="AV53" s="1080"/>
      <c r="AW53" s="1080"/>
      <c r="AX53" s="1080"/>
      <c r="AY53" s="1080"/>
      <c r="AZ53" s="1080"/>
      <c r="BA53" s="1080"/>
      <c r="BB53" s="1080"/>
      <c r="BC53" s="1080"/>
      <c r="BD53" s="1080"/>
      <c r="BE53" s="1080"/>
      <c r="BF53" s="1080"/>
      <c r="BG53" s="1080"/>
      <c r="BH53" s="1080"/>
      <c r="BI53" s="1080"/>
      <c r="BJ53" s="1080"/>
      <c r="BK53" s="1080"/>
      <c r="BL53" s="1080"/>
      <c r="BM53" s="1080"/>
      <c r="BN53" s="1080"/>
      <c r="BO53" s="1080"/>
      <c r="BP53" s="1080"/>
      <c r="BQ53" s="1080"/>
      <c r="BR53" s="1080"/>
      <c r="BS53" s="1080"/>
      <c r="BT53" s="1080"/>
      <c r="BU53" s="1080"/>
      <c r="BV53" s="1080"/>
      <c r="BW53" s="1080"/>
      <c r="BX53" s="1080"/>
      <c r="BY53" s="1080"/>
      <c r="BZ53" s="1080"/>
      <c r="CA53" s="1080"/>
      <c r="CB53" s="1080"/>
      <c r="CC53" s="1080"/>
      <c r="CD53" s="1080"/>
      <c r="CE53" s="1080"/>
      <c r="CF53" s="1080"/>
      <c r="CG53" s="1080"/>
      <c r="CH53" s="1080"/>
      <c r="CI53" s="1080"/>
      <c r="CJ53" s="1080"/>
      <c r="CK53" s="1080"/>
      <c r="CL53" s="1080"/>
      <c r="CM53" s="1080"/>
      <c r="CN53" s="1080"/>
      <c r="CO53" s="1080"/>
      <c r="CP53" s="1080"/>
      <c r="CQ53" s="1080"/>
      <c r="CR53" s="1080"/>
      <c r="CS53" s="1080"/>
      <c r="CT53" s="1080"/>
      <c r="CU53" s="1080"/>
      <c r="CV53" s="1080"/>
      <c r="CW53" s="1080"/>
      <c r="CX53" s="1080"/>
      <c r="CY53" s="1080"/>
      <c r="CZ53" s="1080"/>
      <c r="DA53" s="1080"/>
      <c r="DB53" s="1080"/>
      <c r="DC53" s="1080"/>
      <c r="DD53" s="1080"/>
      <c r="DE53" s="1080"/>
      <c r="DF53" s="1080"/>
      <c r="DG53" s="1080"/>
      <c r="DH53" s="1080"/>
      <c r="DI53" s="1080"/>
      <c r="DJ53" s="1080"/>
      <c r="DK53" s="1080"/>
      <c r="DL53" s="1080"/>
      <c r="DM53" s="1080"/>
      <c r="DN53" s="1080"/>
      <c r="DO53" s="1080"/>
      <c r="DP53" s="1080"/>
      <c r="DQ53" s="1080"/>
      <c r="DR53" s="1080"/>
      <c r="DS53" s="1080"/>
      <c r="DT53" s="1080"/>
      <c r="DU53" s="1080"/>
      <c r="DV53" s="1080"/>
      <c r="DW53" s="1080"/>
      <c r="DX53" s="1080"/>
      <c r="DY53" s="1080"/>
      <c r="DZ53" s="1080"/>
      <c r="EA53" s="1080"/>
      <c r="EB53" s="1080"/>
      <c r="EC53" s="1080"/>
      <c r="ED53" s="1080"/>
      <c r="EE53" s="1080"/>
      <c r="EF53" s="1080"/>
      <c r="EG53" s="1080"/>
      <c r="EH53" s="1080"/>
      <c r="EI53" s="1080"/>
      <c r="EJ53" s="1080"/>
      <c r="EK53" s="1080"/>
      <c r="EL53" s="1080"/>
      <c r="EM53" s="1080"/>
      <c r="EN53" s="1080"/>
      <c r="EO53" s="1080"/>
      <c r="EP53" s="1080"/>
      <c r="EQ53" s="1080"/>
      <c r="ER53" s="1080"/>
      <c r="ES53" s="1080"/>
      <c r="ET53" s="1080"/>
      <c r="EU53" s="1080"/>
      <c r="EV53" s="1080"/>
      <c r="EW53" s="1080"/>
      <c r="EX53" s="1080"/>
      <c r="EY53" s="1080"/>
      <c r="EZ53" s="1080"/>
      <c r="FA53" s="1080"/>
      <c r="FB53" s="1080"/>
      <c r="FC53" s="1080"/>
      <c r="FD53" s="1080"/>
      <c r="FE53" s="1080"/>
      <c r="FF53" s="1080"/>
      <c r="FG53" s="1080"/>
      <c r="FH53" s="1080"/>
      <c r="FI53" s="1080"/>
      <c r="FJ53" s="1080"/>
      <c r="FK53" s="1080"/>
      <c r="FL53" s="1080"/>
      <c r="FM53" s="1080"/>
      <c r="FN53" s="1080"/>
      <c r="FO53" s="1080"/>
      <c r="FP53" s="1080"/>
      <c r="FQ53" s="1080"/>
      <c r="FR53" s="1080"/>
      <c r="FS53" s="1080"/>
      <c r="FT53" s="1080"/>
      <c r="FU53" s="1080"/>
      <c r="FV53" s="1080"/>
      <c r="FW53" s="1080"/>
      <c r="FX53" s="1080"/>
      <c r="FY53" s="1080"/>
      <c r="FZ53" s="1080"/>
      <c r="GA53" s="1080"/>
      <c r="GB53" s="1080"/>
      <c r="GC53" s="1080"/>
      <c r="GD53" s="1080"/>
      <c r="GE53" s="1080"/>
      <c r="GF53" s="1080"/>
      <c r="GG53" s="1080"/>
      <c r="GH53" s="1080"/>
      <c r="GI53" s="1080"/>
      <c r="GJ53" s="1080"/>
      <c r="GK53" s="1080"/>
      <c r="GL53" s="1080"/>
      <c r="GM53" s="1080"/>
      <c r="GN53" s="1080"/>
      <c r="GO53" s="1080"/>
      <c r="GP53" s="1080"/>
      <c r="GQ53" s="1080"/>
      <c r="GR53" s="1080"/>
      <c r="GS53" s="1080"/>
      <c r="GT53" s="1080"/>
      <c r="GU53" s="1080"/>
      <c r="GV53" s="1080"/>
      <c r="GW53" s="1080"/>
      <c r="GX53" s="1080"/>
      <c r="GY53" s="1080"/>
      <c r="GZ53" s="1080"/>
      <c r="HA53" s="1080"/>
      <c r="HB53" s="1080"/>
      <c r="HC53" s="1080"/>
      <c r="HD53" s="1080"/>
      <c r="HE53" s="1080"/>
      <c r="HF53" s="1080"/>
      <c r="HG53" s="1080"/>
      <c r="HH53" s="1080"/>
      <c r="HI53" s="1080"/>
      <c r="HJ53" s="1080"/>
      <c r="HK53" s="1080"/>
      <c r="HL53" s="1080"/>
      <c r="HM53" s="1080"/>
      <c r="HN53" s="1080"/>
      <c r="HO53" s="1080"/>
      <c r="HP53" s="1080"/>
      <c r="HQ53" s="1080"/>
      <c r="HR53" s="1080"/>
      <c r="HS53" s="1080"/>
      <c r="HT53" s="1080"/>
      <c r="HU53" s="1080"/>
      <c r="HV53" s="1080"/>
      <c r="HW53" s="1080"/>
      <c r="HX53" s="1080"/>
      <c r="HY53" s="1080"/>
      <c r="HZ53" s="1080"/>
      <c r="IA53" s="1080"/>
      <c r="IB53" s="1080"/>
      <c r="IC53" s="1080"/>
      <c r="ID53" s="1080"/>
      <c r="IE53" s="1080"/>
      <c r="IF53" s="1080"/>
      <c r="IG53" s="1080"/>
      <c r="IH53" s="1080"/>
      <c r="II53" s="1080"/>
      <c r="IJ53" s="1080"/>
      <c r="IK53" s="1080"/>
      <c r="IL53" s="1080"/>
      <c r="IM53" s="1080"/>
      <c r="IN53" s="1080"/>
      <c r="IO53" s="1080"/>
      <c r="IP53" s="1080"/>
      <c r="IQ53" s="1080"/>
      <c r="IR53" s="1080"/>
      <c r="IS53" s="1080"/>
      <c r="IT53" s="1080"/>
      <c r="IU53" s="1080"/>
    </row>
    <row r="54" spans="1:255" ht="15" thickBot="1">
      <c r="A54" s="1120"/>
      <c r="B54" s="1121" t="s">
        <v>950</v>
      </c>
      <c r="C54" s="1731"/>
      <c r="D54" s="1732"/>
      <c r="E54" s="1732"/>
      <c r="F54" s="1733"/>
      <c r="G54" s="1731"/>
      <c r="H54" s="1732"/>
      <c r="I54" s="1732"/>
      <c r="J54" s="1733"/>
      <c r="K54" s="1080"/>
      <c r="L54" s="1094"/>
      <c r="M54" s="1094"/>
      <c r="N54" s="1080"/>
      <c r="O54" s="1080"/>
      <c r="P54" s="1080"/>
      <c r="Q54" s="1080"/>
      <c r="R54" s="1080"/>
      <c r="S54" s="1080"/>
      <c r="T54" s="1080"/>
      <c r="U54" s="1080"/>
      <c r="V54" s="1080"/>
      <c r="W54" s="1080"/>
      <c r="X54" s="1080"/>
      <c r="Y54" s="1080"/>
      <c r="Z54" s="1080"/>
      <c r="AA54" s="1080"/>
      <c r="AB54" s="1080"/>
      <c r="AC54" s="1080"/>
      <c r="AD54" s="1080"/>
      <c r="AE54" s="1080"/>
      <c r="AF54" s="1080"/>
      <c r="AG54" s="1080"/>
      <c r="AH54" s="1080"/>
      <c r="AI54" s="1080"/>
      <c r="AJ54" s="1080"/>
      <c r="AK54" s="1080"/>
      <c r="AL54" s="1080"/>
      <c r="AM54" s="1080"/>
      <c r="AN54" s="1080"/>
      <c r="AO54" s="1080"/>
      <c r="AP54" s="1080"/>
      <c r="AQ54" s="1080"/>
      <c r="AR54" s="1080"/>
      <c r="AS54" s="1080"/>
      <c r="AT54" s="1080"/>
      <c r="AU54" s="1080"/>
      <c r="AV54" s="1080"/>
      <c r="AW54" s="1080"/>
      <c r="AX54" s="1080"/>
      <c r="AY54" s="1080"/>
      <c r="AZ54" s="1080"/>
      <c r="BA54" s="1080"/>
      <c r="BB54" s="1080"/>
      <c r="BC54" s="1080"/>
      <c r="BD54" s="1080"/>
      <c r="BE54" s="1080"/>
      <c r="BF54" s="1080"/>
      <c r="BG54" s="1080"/>
      <c r="BH54" s="1080"/>
      <c r="BI54" s="1080"/>
      <c r="BJ54" s="1080"/>
      <c r="BK54" s="1080"/>
      <c r="BL54" s="1080"/>
      <c r="BM54" s="1080"/>
      <c r="BN54" s="1080"/>
      <c r="BO54" s="1080"/>
      <c r="BP54" s="1080"/>
      <c r="BQ54" s="1080"/>
      <c r="BR54" s="1080"/>
      <c r="BS54" s="1080"/>
      <c r="BT54" s="1080"/>
      <c r="BU54" s="1080"/>
      <c r="BV54" s="1080"/>
      <c r="BW54" s="1080"/>
      <c r="BX54" s="1080"/>
      <c r="BY54" s="1080"/>
      <c r="BZ54" s="1080"/>
      <c r="CA54" s="1080"/>
      <c r="CB54" s="1080"/>
      <c r="CC54" s="1080"/>
      <c r="CD54" s="1080"/>
      <c r="CE54" s="1080"/>
      <c r="CF54" s="1080"/>
      <c r="CG54" s="1080"/>
      <c r="CH54" s="1080"/>
      <c r="CI54" s="1080"/>
      <c r="CJ54" s="1080"/>
      <c r="CK54" s="1080"/>
      <c r="CL54" s="1080"/>
      <c r="CM54" s="1080"/>
      <c r="CN54" s="1080"/>
      <c r="CO54" s="1080"/>
      <c r="CP54" s="1080"/>
      <c r="CQ54" s="1080"/>
      <c r="CR54" s="1080"/>
      <c r="CS54" s="1080"/>
      <c r="CT54" s="1080"/>
      <c r="CU54" s="1080"/>
      <c r="CV54" s="1080"/>
      <c r="CW54" s="1080"/>
      <c r="CX54" s="1080"/>
      <c r="CY54" s="1080"/>
      <c r="CZ54" s="1080"/>
      <c r="DA54" s="1080"/>
      <c r="DB54" s="1080"/>
      <c r="DC54" s="1080"/>
      <c r="DD54" s="1080"/>
      <c r="DE54" s="1080"/>
      <c r="DF54" s="1080"/>
      <c r="DG54" s="1080"/>
      <c r="DH54" s="1080"/>
      <c r="DI54" s="1080"/>
      <c r="DJ54" s="1080"/>
      <c r="DK54" s="1080"/>
      <c r="DL54" s="1080"/>
      <c r="DM54" s="1080"/>
      <c r="DN54" s="1080"/>
      <c r="DO54" s="1080"/>
      <c r="DP54" s="1080"/>
      <c r="DQ54" s="1080"/>
      <c r="DR54" s="1080"/>
      <c r="DS54" s="1080"/>
      <c r="DT54" s="1080"/>
      <c r="DU54" s="1080"/>
      <c r="DV54" s="1080"/>
      <c r="DW54" s="1080"/>
      <c r="DX54" s="1080"/>
      <c r="DY54" s="1080"/>
      <c r="DZ54" s="1080"/>
      <c r="EA54" s="1080"/>
      <c r="EB54" s="1080"/>
      <c r="EC54" s="1080"/>
      <c r="ED54" s="1080"/>
      <c r="EE54" s="1080"/>
      <c r="EF54" s="1080"/>
      <c r="EG54" s="1080"/>
      <c r="EH54" s="1080"/>
      <c r="EI54" s="1080"/>
      <c r="EJ54" s="1080"/>
      <c r="EK54" s="1080"/>
      <c r="EL54" s="1080"/>
      <c r="EM54" s="1080"/>
      <c r="EN54" s="1080"/>
      <c r="EO54" s="1080"/>
      <c r="EP54" s="1080"/>
      <c r="EQ54" s="1080"/>
      <c r="ER54" s="1080"/>
      <c r="ES54" s="1080"/>
      <c r="ET54" s="1080"/>
      <c r="EU54" s="1080"/>
      <c r="EV54" s="1080"/>
      <c r="EW54" s="1080"/>
      <c r="EX54" s="1080"/>
      <c r="EY54" s="1080"/>
      <c r="EZ54" s="1080"/>
      <c r="FA54" s="1080"/>
      <c r="FB54" s="1080"/>
      <c r="FC54" s="1080"/>
      <c r="FD54" s="1080"/>
      <c r="FE54" s="1080"/>
      <c r="FF54" s="1080"/>
      <c r="FG54" s="1080"/>
      <c r="FH54" s="1080"/>
      <c r="FI54" s="1080"/>
      <c r="FJ54" s="1080"/>
      <c r="FK54" s="1080"/>
      <c r="FL54" s="1080"/>
      <c r="FM54" s="1080"/>
      <c r="FN54" s="1080"/>
      <c r="FO54" s="1080"/>
      <c r="FP54" s="1080"/>
      <c r="FQ54" s="1080"/>
      <c r="FR54" s="1080"/>
      <c r="FS54" s="1080"/>
      <c r="FT54" s="1080"/>
      <c r="FU54" s="1080"/>
      <c r="FV54" s="1080"/>
      <c r="FW54" s="1080"/>
      <c r="FX54" s="1080"/>
      <c r="FY54" s="1080"/>
      <c r="FZ54" s="1080"/>
      <c r="GA54" s="1080"/>
      <c r="GB54" s="1080"/>
      <c r="GC54" s="1080"/>
      <c r="GD54" s="1080"/>
      <c r="GE54" s="1080"/>
      <c r="GF54" s="1080"/>
      <c r="GG54" s="1080"/>
      <c r="GH54" s="1080"/>
      <c r="GI54" s="1080"/>
      <c r="GJ54" s="1080"/>
      <c r="GK54" s="1080"/>
      <c r="GL54" s="1080"/>
      <c r="GM54" s="1080"/>
      <c r="GN54" s="1080"/>
      <c r="GO54" s="1080"/>
      <c r="GP54" s="1080"/>
      <c r="GQ54" s="1080"/>
      <c r="GR54" s="1080"/>
      <c r="GS54" s="1080"/>
      <c r="GT54" s="1080"/>
      <c r="GU54" s="1080"/>
      <c r="GV54" s="1080"/>
      <c r="GW54" s="1080"/>
      <c r="GX54" s="1080"/>
      <c r="GY54" s="1080"/>
      <c r="GZ54" s="1080"/>
      <c r="HA54" s="1080"/>
      <c r="HB54" s="1080"/>
      <c r="HC54" s="1080"/>
      <c r="HD54" s="1080"/>
      <c r="HE54" s="1080"/>
      <c r="HF54" s="1080"/>
      <c r="HG54" s="1080"/>
      <c r="HH54" s="1080"/>
      <c r="HI54" s="1080"/>
      <c r="HJ54" s="1080"/>
      <c r="HK54" s="1080"/>
      <c r="HL54" s="1080"/>
      <c r="HM54" s="1080"/>
      <c r="HN54" s="1080"/>
      <c r="HO54" s="1080"/>
      <c r="HP54" s="1080"/>
      <c r="HQ54" s="1080"/>
      <c r="HR54" s="1080"/>
      <c r="HS54" s="1080"/>
      <c r="HT54" s="1080"/>
      <c r="HU54" s="1080"/>
      <c r="HV54" s="1080"/>
      <c r="HW54" s="1080"/>
      <c r="HX54" s="1080"/>
      <c r="HY54" s="1080"/>
      <c r="HZ54" s="1080"/>
      <c r="IA54" s="1080"/>
      <c r="IB54" s="1080"/>
      <c r="IC54" s="1080"/>
      <c r="ID54" s="1080"/>
      <c r="IE54" s="1080"/>
      <c r="IF54" s="1080"/>
      <c r="IG54" s="1080"/>
      <c r="IH54" s="1080"/>
      <c r="II54" s="1080"/>
      <c r="IJ54" s="1080"/>
      <c r="IK54" s="1080"/>
      <c r="IL54" s="1080"/>
      <c r="IM54" s="1080"/>
      <c r="IN54" s="1080"/>
      <c r="IO54" s="1080"/>
      <c r="IP54" s="1080"/>
      <c r="IQ54" s="1080"/>
      <c r="IR54" s="1080"/>
      <c r="IS54" s="1080"/>
      <c r="IT54" s="1080"/>
      <c r="IU54" s="1080"/>
    </row>
    <row r="55" spans="1:255">
      <c r="A55" s="1088">
        <v>19</v>
      </c>
      <c r="B55" s="1122" t="s">
        <v>951</v>
      </c>
      <c r="C55" s="1090">
        <v>0</v>
      </c>
      <c r="D55" s="1091">
        <v>0</v>
      </c>
      <c r="E55" s="1092">
        <v>0</v>
      </c>
      <c r="F55" s="1093">
        <v>0</v>
      </c>
      <c r="G55" s="1090">
        <v>0</v>
      </c>
      <c r="H55" s="1091">
        <v>0</v>
      </c>
      <c r="I55" s="1092">
        <v>0</v>
      </c>
      <c r="J55" s="1093">
        <f>I55+H55+G55</f>
        <v>0</v>
      </c>
      <c r="K55" s="1080"/>
      <c r="L55" s="1094"/>
      <c r="M55" s="1094"/>
      <c r="N55" s="1080"/>
      <c r="O55" s="1080"/>
      <c r="P55" s="1080"/>
      <c r="Q55" s="1080"/>
      <c r="R55" s="1080"/>
      <c r="S55" s="1080"/>
      <c r="T55" s="1080"/>
      <c r="U55" s="1080"/>
      <c r="V55" s="1080"/>
      <c r="W55" s="1080"/>
      <c r="X55" s="1080"/>
      <c r="Y55" s="1080"/>
      <c r="Z55" s="1080"/>
      <c r="AA55" s="1080"/>
      <c r="AB55" s="1080"/>
      <c r="AC55" s="1080"/>
      <c r="AD55" s="1080"/>
      <c r="AE55" s="1080"/>
      <c r="AF55" s="1080"/>
      <c r="AG55" s="1080"/>
      <c r="AH55" s="1080"/>
      <c r="AI55" s="1080"/>
      <c r="AJ55" s="1080"/>
      <c r="AK55" s="1080"/>
      <c r="AL55" s="1080"/>
      <c r="AM55" s="1080"/>
      <c r="AN55" s="1080"/>
      <c r="AO55" s="1080"/>
      <c r="AP55" s="1080"/>
      <c r="AQ55" s="1080"/>
      <c r="AR55" s="1080"/>
      <c r="AS55" s="1080"/>
      <c r="AT55" s="1080"/>
      <c r="AU55" s="1080"/>
      <c r="AV55" s="1080"/>
      <c r="AW55" s="1080"/>
      <c r="AX55" s="1080"/>
      <c r="AY55" s="1080"/>
      <c r="AZ55" s="1080"/>
      <c r="BA55" s="1080"/>
      <c r="BB55" s="1080"/>
      <c r="BC55" s="1080"/>
      <c r="BD55" s="1080"/>
      <c r="BE55" s="1080"/>
      <c r="BF55" s="1080"/>
      <c r="BG55" s="1080"/>
      <c r="BH55" s="1080"/>
      <c r="BI55" s="1080"/>
      <c r="BJ55" s="1080"/>
      <c r="BK55" s="1080"/>
      <c r="BL55" s="1080"/>
      <c r="BM55" s="1080"/>
      <c r="BN55" s="1080"/>
      <c r="BO55" s="1080"/>
      <c r="BP55" s="1080"/>
      <c r="BQ55" s="1080"/>
      <c r="BR55" s="1080"/>
      <c r="BS55" s="1080"/>
      <c r="BT55" s="1080"/>
      <c r="BU55" s="1080"/>
      <c r="BV55" s="1080"/>
      <c r="BW55" s="1080"/>
      <c r="BX55" s="1080"/>
      <c r="BY55" s="1080"/>
      <c r="BZ55" s="1080"/>
      <c r="CA55" s="1080"/>
      <c r="CB55" s="1080"/>
      <c r="CC55" s="1080"/>
      <c r="CD55" s="1080"/>
      <c r="CE55" s="1080"/>
      <c r="CF55" s="1080"/>
      <c r="CG55" s="1080"/>
      <c r="CH55" s="1080"/>
      <c r="CI55" s="1080"/>
      <c r="CJ55" s="1080"/>
      <c r="CK55" s="1080"/>
      <c r="CL55" s="1080"/>
      <c r="CM55" s="1080"/>
      <c r="CN55" s="1080"/>
      <c r="CO55" s="1080"/>
      <c r="CP55" s="1080"/>
      <c r="CQ55" s="1080"/>
      <c r="CR55" s="1080"/>
      <c r="CS55" s="1080"/>
      <c r="CT55" s="1080"/>
      <c r="CU55" s="1080"/>
      <c r="CV55" s="1080"/>
      <c r="CW55" s="1080"/>
      <c r="CX55" s="1080"/>
      <c r="CY55" s="1080"/>
      <c r="CZ55" s="1080"/>
      <c r="DA55" s="1080"/>
      <c r="DB55" s="1080"/>
      <c r="DC55" s="1080"/>
      <c r="DD55" s="1080"/>
      <c r="DE55" s="1080"/>
      <c r="DF55" s="1080"/>
      <c r="DG55" s="1080"/>
      <c r="DH55" s="1080"/>
      <c r="DI55" s="1080"/>
      <c r="DJ55" s="1080"/>
      <c r="DK55" s="1080"/>
      <c r="DL55" s="1080"/>
      <c r="DM55" s="1080"/>
      <c r="DN55" s="1080"/>
      <c r="DO55" s="1080"/>
      <c r="DP55" s="1080"/>
      <c r="DQ55" s="1080"/>
      <c r="DR55" s="1080"/>
      <c r="DS55" s="1080"/>
      <c r="DT55" s="1080"/>
      <c r="DU55" s="1080"/>
      <c r="DV55" s="1080"/>
      <c r="DW55" s="1080"/>
      <c r="DX55" s="1080"/>
      <c r="DY55" s="1080"/>
      <c r="DZ55" s="1080"/>
      <c r="EA55" s="1080"/>
      <c r="EB55" s="1080"/>
      <c r="EC55" s="1080"/>
      <c r="ED55" s="1080"/>
      <c r="EE55" s="1080"/>
      <c r="EF55" s="1080"/>
      <c r="EG55" s="1080"/>
      <c r="EH55" s="1080"/>
      <c r="EI55" s="1080"/>
      <c r="EJ55" s="1080"/>
      <c r="EK55" s="1080"/>
      <c r="EL55" s="1080"/>
      <c r="EM55" s="1080"/>
      <c r="EN55" s="1080"/>
      <c r="EO55" s="1080"/>
      <c r="EP55" s="1080"/>
      <c r="EQ55" s="1080"/>
      <c r="ER55" s="1080"/>
      <c r="ES55" s="1080"/>
      <c r="ET55" s="1080"/>
      <c r="EU55" s="1080"/>
      <c r="EV55" s="1080"/>
      <c r="EW55" s="1080"/>
      <c r="EX55" s="1080"/>
      <c r="EY55" s="1080"/>
      <c r="EZ55" s="1080"/>
      <c r="FA55" s="1080"/>
      <c r="FB55" s="1080"/>
      <c r="FC55" s="1080"/>
      <c r="FD55" s="1080"/>
      <c r="FE55" s="1080"/>
      <c r="FF55" s="1080"/>
      <c r="FG55" s="1080"/>
      <c r="FH55" s="1080"/>
      <c r="FI55" s="1080"/>
      <c r="FJ55" s="1080"/>
      <c r="FK55" s="1080"/>
      <c r="FL55" s="1080"/>
      <c r="FM55" s="1080"/>
      <c r="FN55" s="1080"/>
      <c r="FO55" s="1080"/>
      <c r="FP55" s="1080"/>
      <c r="FQ55" s="1080"/>
      <c r="FR55" s="1080"/>
      <c r="FS55" s="1080"/>
      <c r="FT55" s="1080"/>
      <c r="FU55" s="1080"/>
      <c r="FV55" s="1080"/>
      <c r="FW55" s="1080"/>
      <c r="FX55" s="1080"/>
      <c r="FY55" s="1080"/>
      <c r="FZ55" s="1080"/>
      <c r="GA55" s="1080"/>
      <c r="GB55" s="1080"/>
      <c r="GC55" s="1080"/>
      <c r="GD55" s="1080"/>
      <c r="GE55" s="1080"/>
      <c r="GF55" s="1080"/>
      <c r="GG55" s="1080"/>
      <c r="GH55" s="1080"/>
      <c r="GI55" s="1080"/>
      <c r="GJ55" s="1080"/>
      <c r="GK55" s="1080"/>
      <c r="GL55" s="1080"/>
      <c r="GM55" s="1080"/>
      <c r="GN55" s="1080"/>
      <c r="GO55" s="1080"/>
      <c r="GP55" s="1080"/>
      <c r="GQ55" s="1080"/>
      <c r="GR55" s="1080"/>
      <c r="GS55" s="1080"/>
      <c r="GT55" s="1080"/>
      <c r="GU55" s="1080"/>
      <c r="GV55" s="1080"/>
      <c r="GW55" s="1080"/>
      <c r="GX55" s="1080"/>
      <c r="GY55" s="1080"/>
      <c r="GZ55" s="1080"/>
      <c r="HA55" s="1080"/>
      <c r="HB55" s="1080"/>
      <c r="HC55" s="1080"/>
      <c r="HD55" s="1080"/>
      <c r="HE55" s="1080"/>
      <c r="HF55" s="1080"/>
      <c r="HG55" s="1080"/>
      <c r="HH55" s="1080"/>
      <c r="HI55" s="1080"/>
      <c r="HJ55" s="1080"/>
      <c r="HK55" s="1080"/>
      <c r="HL55" s="1080"/>
      <c r="HM55" s="1080"/>
      <c r="HN55" s="1080"/>
      <c r="HO55" s="1080"/>
      <c r="HP55" s="1080"/>
      <c r="HQ55" s="1080"/>
      <c r="HR55" s="1080"/>
      <c r="HS55" s="1080"/>
      <c r="HT55" s="1080"/>
      <c r="HU55" s="1080"/>
      <c r="HV55" s="1080"/>
      <c r="HW55" s="1080"/>
      <c r="HX55" s="1080"/>
      <c r="HY55" s="1080"/>
      <c r="HZ55" s="1080"/>
      <c r="IA55" s="1080"/>
      <c r="IB55" s="1080"/>
      <c r="IC55" s="1080"/>
      <c r="ID55" s="1080"/>
      <c r="IE55" s="1080"/>
      <c r="IF55" s="1080"/>
      <c r="IG55" s="1080"/>
      <c r="IH55" s="1080"/>
      <c r="II55" s="1080"/>
      <c r="IJ55" s="1080"/>
      <c r="IK55" s="1080"/>
      <c r="IL55" s="1080"/>
      <c r="IM55" s="1080"/>
      <c r="IN55" s="1080"/>
      <c r="IO55" s="1080"/>
      <c r="IP55" s="1080"/>
      <c r="IQ55" s="1080"/>
      <c r="IR55" s="1080"/>
      <c r="IS55" s="1080"/>
      <c r="IT55" s="1080"/>
      <c r="IU55" s="1080"/>
    </row>
    <row r="56" spans="1:255">
      <c r="A56" s="1088">
        <v>20</v>
      </c>
      <c r="B56" s="1123" t="s">
        <v>952</v>
      </c>
      <c r="C56" s="1097">
        <v>4647.9342999999999</v>
      </c>
      <c r="D56" s="1098">
        <v>1674.5150000000001</v>
      </c>
      <c r="E56" s="1099">
        <v>14.004</v>
      </c>
      <c r="F56" s="1100">
        <v>6336.4533000000001</v>
      </c>
      <c r="G56" s="1097">
        <v>4410.9827999999998</v>
      </c>
      <c r="H56" s="1098">
        <v>1880.5546999999999</v>
      </c>
      <c r="I56" s="1099">
        <v>406.32800000000026</v>
      </c>
      <c r="J56" s="1093">
        <f t="shared" ref="J56:J63" si="3">I56+H56+G56</f>
        <v>6697.8654999999999</v>
      </c>
      <c r="K56" s="1080"/>
      <c r="L56" s="1094"/>
      <c r="M56" s="1094"/>
      <c r="N56" s="1080"/>
      <c r="O56" s="1080"/>
      <c r="P56" s="1080"/>
      <c r="Q56" s="1080"/>
      <c r="R56" s="1080"/>
      <c r="S56" s="1080"/>
      <c r="T56" s="1080"/>
      <c r="U56" s="1080"/>
      <c r="V56" s="1080"/>
      <c r="W56" s="1080"/>
      <c r="X56" s="1080"/>
      <c r="Y56" s="1080"/>
      <c r="Z56" s="1080"/>
      <c r="AA56" s="1080"/>
      <c r="AB56" s="1080"/>
      <c r="AC56" s="1080"/>
      <c r="AD56" s="1080"/>
      <c r="AE56" s="1080"/>
      <c r="AF56" s="1080"/>
      <c r="AG56" s="1080"/>
      <c r="AH56" s="1080"/>
      <c r="AI56" s="1080"/>
      <c r="AJ56" s="1080"/>
      <c r="AK56" s="1080"/>
      <c r="AL56" s="1080"/>
      <c r="AM56" s="1080"/>
      <c r="AN56" s="1080"/>
      <c r="AO56" s="1080"/>
      <c r="AP56" s="1080"/>
      <c r="AQ56" s="1080"/>
      <c r="AR56" s="1080"/>
      <c r="AS56" s="1080"/>
      <c r="AT56" s="1080"/>
      <c r="AU56" s="1080"/>
      <c r="AV56" s="1080"/>
      <c r="AW56" s="1080"/>
      <c r="AX56" s="1080"/>
      <c r="AY56" s="1080"/>
      <c r="AZ56" s="1080"/>
      <c r="BA56" s="1080"/>
      <c r="BB56" s="1080"/>
      <c r="BC56" s="1080"/>
      <c r="BD56" s="1080"/>
      <c r="BE56" s="1080"/>
      <c r="BF56" s="1080"/>
      <c r="BG56" s="1080"/>
      <c r="BH56" s="1080"/>
      <c r="BI56" s="1080"/>
      <c r="BJ56" s="1080"/>
      <c r="BK56" s="1080"/>
      <c r="BL56" s="1080"/>
      <c r="BM56" s="1080"/>
      <c r="BN56" s="1080"/>
      <c r="BO56" s="1080"/>
      <c r="BP56" s="1080"/>
      <c r="BQ56" s="1080"/>
      <c r="BR56" s="1080"/>
      <c r="BS56" s="1080"/>
      <c r="BT56" s="1080"/>
      <c r="BU56" s="1080"/>
      <c r="BV56" s="1080"/>
      <c r="BW56" s="1080"/>
      <c r="BX56" s="1080"/>
      <c r="BY56" s="1080"/>
      <c r="BZ56" s="1080"/>
      <c r="CA56" s="1080"/>
      <c r="CB56" s="1080"/>
      <c r="CC56" s="1080"/>
      <c r="CD56" s="1080"/>
      <c r="CE56" s="1080"/>
      <c r="CF56" s="1080"/>
      <c r="CG56" s="1080"/>
      <c r="CH56" s="1080"/>
      <c r="CI56" s="1080"/>
      <c r="CJ56" s="1080"/>
      <c r="CK56" s="1080"/>
      <c r="CL56" s="1080"/>
      <c r="CM56" s="1080"/>
      <c r="CN56" s="1080"/>
      <c r="CO56" s="1080"/>
      <c r="CP56" s="1080"/>
      <c r="CQ56" s="1080"/>
      <c r="CR56" s="1080"/>
      <c r="CS56" s="1080"/>
      <c r="CT56" s="1080"/>
      <c r="CU56" s="1080"/>
      <c r="CV56" s="1080"/>
      <c r="CW56" s="1080"/>
      <c r="CX56" s="1080"/>
      <c r="CY56" s="1080"/>
      <c r="CZ56" s="1080"/>
      <c r="DA56" s="1080"/>
      <c r="DB56" s="1080"/>
      <c r="DC56" s="1080"/>
      <c r="DD56" s="1080"/>
      <c r="DE56" s="1080"/>
      <c r="DF56" s="1080"/>
      <c r="DG56" s="1080"/>
      <c r="DH56" s="1080"/>
      <c r="DI56" s="1080"/>
      <c r="DJ56" s="1080"/>
      <c r="DK56" s="1080"/>
      <c r="DL56" s="1080"/>
      <c r="DM56" s="1080"/>
      <c r="DN56" s="1080"/>
      <c r="DO56" s="1080"/>
      <c r="DP56" s="1080"/>
      <c r="DQ56" s="1080"/>
      <c r="DR56" s="1080"/>
      <c r="DS56" s="1080"/>
      <c r="DT56" s="1080"/>
      <c r="DU56" s="1080"/>
      <c r="DV56" s="1080"/>
      <c r="DW56" s="1080"/>
      <c r="DX56" s="1080"/>
      <c r="DY56" s="1080"/>
      <c r="DZ56" s="1080"/>
      <c r="EA56" s="1080"/>
      <c r="EB56" s="1080"/>
      <c r="EC56" s="1080"/>
      <c r="ED56" s="1080"/>
      <c r="EE56" s="1080"/>
      <c r="EF56" s="1080"/>
      <c r="EG56" s="1080"/>
      <c r="EH56" s="1080"/>
      <c r="EI56" s="1080"/>
      <c r="EJ56" s="1080"/>
      <c r="EK56" s="1080"/>
      <c r="EL56" s="1080"/>
      <c r="EM56" s="1080"/>
      <c r="EN56" s="1080"/>
      <c r="EO56" s="1080"/>
      <c r="EP56" s="1080"/>
      <c r="EQ56" s="1080"/>
      <c r="ER56" s="1080"/>
      <c r="ES56" s="1080"/>
      <c r="ET56" s="1080"/>
      <c r="EU56" s="1080"/>
      <c r="EV56" s="1080"/>
      <c r="EW56" s="1080"/>
      <c r="EX56" s="1080"/>
      <c r="EY56" s="1080"/>
      <c r="EZ56" s="1080"/>
      <c r="FA56" s="1080"/>
      <c r="FB56" s="1080"/>
      <c r="FC56" s="1080"/>
      <c r="FD56" s="1080"/>
      <c r="FE56" s="1080"/>
      <c r="FF56" s="1080"/>
      <c r="FG56" s="1080"/>
      <c r="FH56" s="1080"/>
      <c r="FI56" s="1080"/>
      <c r="FJ56" s="1080"/>
      <c r="FK56" s="1080"/>
      <c r="FL56" s="1080"/>
      <c r="FM56" s="1080"/>
      <c r="FN56" s="1080"/>
      <c r="FO56" s="1080"/>
      <c r="FP56" s="1080"/>
      <c r="FQ56" s="1080"/>
      <c r="FR56" s="1080"/>
      <c r="FS56" s="1080"/>
      <c r="FT56" s="1080"/>
      <c r="FU56" s="1080"/>
      <c r="FV56" s="1080"/>
      <c r="FW56" s="1080"/>
      <c r="FX56" s="1080"/>
      <c r="FY56" s="1080"/>
      <c r="FZ56" s="1080"/>
      <c r="GA56" s="1080"/>
      <c r="GB56" s="1080"/>
      <c r="GC56" s="1080"/>
      <c r="GD56" s="1080"/>
      <c r="GE56" s="1080"/>
      <c r="GF56" s="1080"/>
      <c r="GG56" s="1080"/>
      <c r="GH56" s="1080"/>
      <c r="GI56" s="1080"/>
      <c r="GJ56" s="1080"/>
      <c r="GK56" s="1080"/>
      <c r="GL56" s="1080"/>
      <c r="GM56" s="1080"/>
      <c r="GN56" s="1080"/>
      <c r="GO56" s="1080"/>
      <c r="GP56" s="1080"/>
      <c r="GQ56" s="1080"/>
      <c r="GR56" s="1080"/>
      <c r="GS56" s="1080"/>
      <c r="GT56" s="1080"/>
      <c r="GU56" s="1080"/>
      <c r="GV56" s="1080"/>
      <c r="GW56" s="1080"/>
      <c r="GX56" s="1080"/>
      <c r="GY56" s="1080"/>
      <c r="GZ56" s="1080"/>
      <c r="HA56" s="1080"/>
      <c r="HB56" s="1080"/>
      <c r="HC56" s="1080"/>
      <c r="HD56" s="1080"/>
      <c r="HE56" s="1080"/>
      <c r="HF56" s="1080"/>
      <c r="HG56" s="1080"/>
      <c r="HH56" s="1080"/>
      <c r="HI56" s="1080"/>
      <c r="HJ56" s="1080"/>
      <c r="HK56" s="1080"/>
      <c r="HL56" s="1080"/>
      <c r="HM56" s="1080"/>
      <c r="HN56" s="1080"/>
      <c r="HO56" s="1080"/>
      <c r="HP56" s="1080"/>
      <c r="HQ56" s="1080"/>
      <c r="HR56" s="1080"/>
      <c r="HS56" s="1080"/>
      <c r="HT56" s="1080"/>
      <c r="HU56" s="1080"/>
      <c r="HV56" s="1080"/>
      <c r="HW56" s="1080"/>
      <c r="HX56" s="1080"/>
      <c r="HY56" s="1080"/>
      <c r="HZ56" s="1080"/>
      <c r="IA56" s="1080"/>
      <c r="IB56" s="1080"/>
      <c r="IC56" s="1080"/>
      <c r="ID56" s="1080"/>
      <c r="IE56" s="1080"/>
      <c r="IF56" s="1080"/>
      <c r="IG56" s="1080"/>
      <c r="IH56" s="1080"/>
      <c r="II56" s="1080"/>
      <c r="IJ56" s="1080"/>
      <c r="IK56" s="1080"/>
      <c r="IL56" s="1080"/>
      <c r="IM56" s="1080"/>
      <c r="IN56" s="1080"/>
      <c r="IO56" s="1080"/>
      <c r="IP56" s="1080"/>
      <c r="IQ56" s="1080"/>
      <c r="IR56" s="1080"/>
      <c r="IS56" s="1080"/>
      <c r="IT56" s="1080"/>
      <c r="IU56" s="1080"/>
    </row>
    <row r="57" spans="1:255">
      <c r="A57" s="1088">
        <v>21</v>
      </c>
      <c r="B57" s="1123" t="s">
        <v>953</v>
      </c>
      <c r="C57" s="1097">
        <v>4647.9342999999999</v>
      </c>
      <c r="D57" s="1098">
        <v>1674.5150000000001</v>
      </c>
      <c r="E57" s="1099">
        <v>14.004</v>
      </c>
      <c r="F57" s="1100">
        <v>6336.4533000000001</v>
      </c>
      <c r="G57" s="1097">
        <v>4410.9827999999998</v>
      </c>
      <c r="H57" s="1098">
        <v>1880.5546999999999</v>
      </c>
      <c r="I57" s="1099">
        <v>406.32800000000026</v>
      </c>
      <c r="J57" s="1093">
        <f t="shared" si="3"/>
        <v>6697.8654999999999</v>
      </c>
      <c r="K57" s="1080"/>
      <c r="L57" s="1094"/>
      <c r="M57" s="1094"/>
      <c r="N57" s="1080"/>
      <c r="O57" s="1080"/>
      <c r="P57" s="1080"/>
      <c r="Q57" s="1080"/>
      <c r="R57" s="1080"/>
      <c r="S57" s="1080"/>
      <c r="T57" s="1080"/>
      <c r="U57" s="1080"/>
      <c r="V57" s="1080"/>
      <c r="W57" s="1080"/>
      <c r="X57" s="1080"/>
      <c r="Y57" s="1080"/>
      <c r="Z57" s="1080"/>
      <c r="AA57" s="1080"/>
      <c r="AB57" s="1080"/>
      <c r="AC57" s="1080"/>
      <c r="AD57" s="1080"/>
      <c r="AE57" s="1080"/>
      <c r="AF57" s="1080"/>
      <c r="AG57" s="1080"/>
      <c r="AH57" s="1080"/>
      <c r="AI57" s="1080"/>
      <c r="AJ57" s="1080"/>
      <c r="AK57" s="1080"/>
      <c r="AL57" s="1080"/>
      <c r="AM57" s="1080"/>
      <c r="AN57" s="1080"/>
      <c r="AO57" s="1080"/>
      <c r="AP57" s="1080"/>
      <c r="AQ57" s="1080"/>
      <c r="AR57" s="1080"/>
      <c r="AS57" s="1080"/>
      <c r="AT57" s="1080"/>
      <c r="AU57" s="1080"/>
      <c r="AV57" s="1080"/>
      <c r="AW57" s="1080"/>
      <c r="AX57" s="1080"/>
      <c r="AY57" s="1080"/>
      <c r="AZ57" s="1080"/>
      <c r="BA57" s="1080"/>
      <c r="BB57" s="1080"/>
      <c r="BC57" s="1080"/>
      <c r="BD57" s="1080"/>
      <c r="BE57" s="1080"/>
      <c r="BF57" s="1080"/>
      <c r="BG57" s="1080"/>
      <c r="BH57" s="1080"/>
      <c r="BI57" s="1080"/>
      <c r="BJ57" s="1080"/>
      <c r="BK57" s="1080"/>
      <c r="BL57" s="1080"/>
      <c r="BM57" s="1080"/>
      <c r="BN57" s="1080"/>
      <c r="BO57" s="1080"/>
      <c r="BP57" s="1080"/>
      <c r="BQ57" s="1080"/>
      <c r="BR57" s="1080"/>
      <c r="BS57" s="1080"/>
      <c r="BT57" s="1080"/>
      <c r="BU57" s="1080"/>
      <c r="BV57" s="1080"/>
      <c r="BW57" s="1080"/>
      <c r="BX57" s="1080"/>
      <c r="BY57" s="1080"/>
      <c r="BZ57" s="1080"/>
      <c r="CA57" s="1080"/>
      <c r="CB57" s="1080"/>
      <c r="CC57" s="1080"/>
      <c r="CD57" s="1080"/>
      <c r="CE57" s="1080"/>
      <c r="CF57" s="1080"/>
      <c r="CG57" s="1080"/>
      <c r="CH57" s="1080"/>
      <c r="CI57" s="1080"/>
      <c r="CJ57" s="1080"/>
      <c r="CK57" s="1080"/>
      <c r="CL57" s="1080"/>
      <c r="CM57" s="1080"/>
      <c r="CN57" s="1080"/>
      <c r="CO57" s="1080"/>
      <c r="CP57" s="1080"/>
      <c r="CQ57" s="1080"/>
      <c r="CR57" s="1080"/>
      <c r="CS57" s="1080"/>
      <c r="CT57" s="1080"/>
      <c r="CU57" s="1080"/>
      <c r="CV57" s="1080"/>
      <c r="CW57" s="1080"/>
      <c r="CX57" s="1080"/>
      <c r="CY57" s="1080"/>
      <c r="CZ57" s="1080"/>
      <c r="DA57" s="1080"/>
      <c r="DB57" s="1080"/>
      <c r="DC57" s="1080"/>
      <c r="DD57" s="1080"/>
      <c r="DE57" s="1080"/>
      <c r="DF57" s="1080"/>
      <c r="DG57" s="1080"/>
      <c r="DH57" s="1080"/>
      <c r="DI57" s="1080"/>
      <c r="DJ57" s="1080"/>
      <c r="DK57" s="1080"/>
      <c r="DL57" s="1080"/>
      <c r="DM57" s="1080"/>
      <c r="DN57" s="1080"/>
      <c r="DO57" s="1080"/>
      <c r="DP57" s="1080"/>
      <c r="DQ57" s="1080"/>
      <c r="DR57" s="1080"/>
      <c r="DS57" s="1080"/>
      <c r="DT57" s="1080"/>
      <c r="DU57" s="1080"/>
      <c r="DV57" s="1080"/>
      <c r="DW57" s="1080"/>
      <c r="DX57" s="1080"/>
      <c r="DY57" s="1080"/>
      <c r="DZ57" s="1080"/>
      <c r="EA57" s="1080"/>
      <c r="EB57" s="1080"/>
      <c r="EC57" s="1080"/>
      <c r="ED57" s="1080"/>
      <c r="EE57" s="1080"/>
      <c r="EF57" s="1080"/>
      <c r="EG57" s="1080"/>
      <c r="EH57" s="1080"/>
      <c r="EI57" s="1080"/>
      <c r="EJ57" s="1080"/>
      <c r="EK57" s="1080"/>
      <c r="EL57" s="1080"/>
      <c r="EM57" s="1080"/>
      <c r="EN57" s="1080"/>
      <c r="EO57" s="1080"/>
      <c r="EP57" s="1080"/>
      <c r="EQ57" s="1080"/>
      <c r="ER57" s="1080"/>
      <c r="ES57" s="1080"/>
      <c r="ET57" s="1080"/>
      <c r="EU57" s="1080"/>
      <c r="EV57" s="1080"/>
      <c r="EW57" s="1080"/>
      <c r="EX57" s="1080"/>
      <c r="EY57" s="1080"/>
      <c r="EZ57" s="1080"/>
      <c r="FA57" s="1080"/>
      <c r="FB57" s="1080"/>
      <c r="FC57" s="1080"/>
      <c r="FD57" s="1080"/>
      <c r="FE57" s="1080"/>
      <c r="FF57" s="1080"/>
      <c r="FG57" s="1080"/>
      <c r="FH57" s="1080"/>
      <c r="FI57" s="1080"/>
      <c r="FJ57" s="1080"/>
      <c r="FK57" s="1080"/>
      <c r="FL57" s="1080"/>
      <c r="FM57" s="1080"/>
      <c r="FN57" s="1080"/>
      <c r="FO57" s="1080"/>
      <c r="FP57" s="1080"/>
      <c r="FQ57" s="1080"/>
      <c r="FR57" s="1080"/>
      <c r="FS57" s="1080"/>
      <c r="FT57" s="1080"/>
      <c r="FU57" s="1080"/>
      <c r="FV57" s="1080"/>
      <c r="FW57" s="1080"/>
      <c r="FX57" s="1080"/>
      <c r="FY57" s="1080"/>
      <c r="FZ57" s="1080"/>
      <c r="GA57" s="1080"/>
      <c r="GB57" s="1080"/>
      <c r="GC57" s="1080"/>
      <c r="GD57" s="1080"/>
      <c r="GE57" s="1080"/>
      <c r="GF57" s="1080"/>
      <c r="GG57" s="1080"/>
      <c r="GH57" s="1080"/>
      <c r="GI57" s="1080"/>
      <c r="GJ57" s="1080"/>
      <c r="GK57" s="1080"/>
      <c r="GL57" s="1080"/>
      <c r="GM57" s="1080"/>
      <c r="GN57" s="1080"/>
      <c r="GO57" s="1080"/>
      <c r="GP57" s="1080"/>
      <c r="GQ57" s="1080"/>
      <c r="GR57" s="1080"/>
      <c r="GS57" s="1080"/>
      <c r="GT57" s="1080"/>
      <c r="GU57" s="1080"/>
      <c r="GV57" s="1080"/>
      <c r="GW57" s="1080"/>
      <c r="GX57" s="1080"/>
      <c r="GY57" s="1080"/>
      <c r="GZ57" s="1080"/>
      <c r="HA57" s="1080"/>
      <c r="HB57" s="1080"/>
      <c r="HC57" s="1080"/>
      <c r="HD57" s="1080"/>
      <c r="HE57" s="1080"/>
      <c r="HF57" s="1080"/>
      <c r="HG57" s="1080"/>
      <c r="HH57" s="1080"/>
      <c r="HI57" s="1080"/>
      <c r="HJ57" s="1080"/>
      <c r="HK57" s="1080"/>
      <c r="HL57" s="1080"/>
      <c r="HM57" s="1080"/>
      <c r="HN57" s="1080"/>
      <c r="HO57" s="1080"/>
      <c r="HP57" s="1080"/>
      <c r="HQ57" s="1080"/>
      <c r="HR57" s="1080"/>
      <c r="HS57" s="1080"/>
      <c r="HT57" s="1080"/>
      <c r="HU57" s="1080"/>
      <c r="HV57" s="1080"/>
      <c r="HW57" s="1080"/>
      <c r="HX57" s="1080"/>
      <c r="HY57" s="1080"/>
      <c r="HZ57" s="1080"/>
      <c r="IA57" s="1080"/>
      <c r="IB57" s="1080"/>
      <c r="IC57" s="1080"/>
      <c r="ID57" s="1080"/>
      <c r="IE57" s="1080"/>
      <c r="IF57" s="1080"/>
      <c r="IG57" s="1080"/>
      <c r="IH57" s="1080"/>
      <c r="II57" s="1080"/>
      <c r="IJ57" s="1080"/>
      <c r="IK57" s="1080"/>
      <c r="IL57" s="1080"/>
      <c r="IM57" s="1080"/>
      <c r="IN57" s="1080"/>
      <c r="IO57" s="1080"/>
      <c r="IP57" s="1080"/>
      <c r="IQ57" s="1080"/>
      <c r="IR57" s="1080"/>
      <c r="IS57" s="1080"/>
      <c r="IT57" s="1080"/>
      <c r="IU57" s="1080"/>
    </row>
    <row r="58" spans="1:255">
      <c r="A58" s="1088" t="s">
        <v>954</v>
      </c>
      <c r="B58" s="1123" t="s">
        <v>955</v>
      </c>
      <c r="C58" s="1097">
        <v>4647.9342999999999</v>
      </c>
      <c r="D58" s="1098">
        <v>1674.5150000000001</v>
      </c>
      <c r="E58" s="1099">
        <v>14.004</v>
      </c>
      <c r="F58" s="1100">
        <v>6336.4533000000001</v>
      </c>
      <c r="G58" s="1097">
        <v>4410.9827999999998</v>
      </c>
      <c r="H58" s="1098">
        <v>1880.5546999999999</v>
      </c>
      <c r="I58" s="1099">
        <v>406.32800000000026</v>
      </c>
      <c r="J58" s="1093">
        <f t="shared" si="3"/>
        <v>6697.8654999999999</v>
      </c>
      <c r="K58" s="1080"/>
      <c r="L58" s="1094"/>
      <c r="M58" s="1094"/>
      <c r="N58" s="1080"/>
      <c r="O58" s="1080"/>
      <c r="P58" s="1080"/>
      <c r="Q58" s="1080"/>
      <c r="R58" s="1080"/>
      <c r="S58" s="1080"/>
      <c r="T58" s="1080"/>
      <c r="U58" s="1080"/>
      <c r="V58" s="1080"/>
      <c r="W58" s="1080"/>
      <c r="X58" s="1080"/>
      <c r="Y58" s="1080"/>
      <c r="Z58" s="1080"/>
      <c r="AA58" s="1080"/>
      <c r="AB58" s="1080"/>
      <c r="AC58" s="1080"/>
      <c r="AD58" s="1080"/>
      <c r="AE58" s="1080"/>
      <c r="AF58" s="1080"/>
      <c r="AG58" s="1080"/>
      <c r="AH58" s="1080"/>
      <c r="AI58" s="1080"/>
      <c r="AJ58" s="1080"/>
      <c r="AK58" s="1080"/>
      <c r="AL58" s="1080"/>
      <c r="AM58" s="1080"/>
      <c r="AN58" s="1080"/>
      <c r="AO58" s="1080"/>
      <c r="AP58" s="1080"/>
      <c r="AQ58" s="1080"/>
      <c r="AR58" s="1080"/>
      <c r="AS58" s="1080"/>
      <c r="AT58" s="1080"/>
      <c r="AU58" s="1080"/>
      <c r="AV58" s="1080"/>
      <c r="AW58" s="1080"/>
      <c r="AX58" s="1080"/>
      <c r="AY58" s="1080"/>
      <c r="AZ58" s="1080"/>
      <c r="BA58" s="1080"/>
      <c r="BB58" s="1080"/>
      <c r="BC58" s="1080"/>
      <c r="BD58" s="1080"/>
      <c r="BE58" s="1080"/>
      <c r="BF58" s="1080"/>
      <c r="BG58" s="1080"/>
      <c r="BH58" s="1080"/>
      <c r="BI58" s="1080"/>
      <c r="BJ58" s="1080"/>
      <c r="BK58" s="1080"/>
      <c r="BL58" s="1080"/>
      <c r="BM58" s="1080"/>
      <c r="BN58" s="1080"/>
      <c r="BO58" s="1080"/>
      <c r="BP58" s="1080"/>
      <c r="BQ58" s="1080"/>
      <c r="BR58" s="1080"/>
      <c r="BS58" s="1080"/>
      <c r="BT58" s="1080"/>
      <c r="BU58" s="1080"/>
      <c r="BV58" s="1080"/>
      <c r="BW58" s="1080"/>
      <c r="BX58" s="1080"/>
      <c r="BY58" s="1080"/>
      <c r="BZ58" s="1080"/>
      <c r="CA58" s="1080"/>
      <c r="CB58" s="1080"/>
      <c r="CC58" s="1080"/>
      <c r="CD58" s="1080"/>
      <c r="CE58" s="1080"/>
      <c r="CF58" s="1080"/>
      <c r="CG58" s="1080"/>
      <c r="CH58" s="1080"/>
      <c r="CI58" s="1080"/>
      <c r="CJ58" s="1080"/>
      <c r="CK58" s="1080"/>
      <c r="CL58" s="1080"/>
      <c r="CM58" s="1080"/>
      <c r="CN58" s="1080"/>
      <c r="CO58" s="1080"/>
      <c r="CP58" s="1080"/>
      <c r="CQ58" s="1080"/>
      <c r="CR58" s="1080"/>
      <c r="CS58" s="1080"/>
      <c r="CT58" s="1080"/>
      <c r="CU58" s="1080"/>
      <c r="CV58" s="1080"/>
      <c r="CW58" s="1080"/>
      <c r="CX58" s="1080"/>
      <c r="CY58" s="1080"/>
      <c r="CZ58" s="1080"/>
      <c r="DA58" s="1080"/>
      <c r="DB58" s="1080"/>
      <c r="DC58" s="1080"/>
      <c r="DD58" s="1080"/>
      <c r="DE58" s="1080"/>
      <c r="DF58" s="1080"/>
      <c r="DG58" s="1080"/>
      <c r="DH58" s="1080"/>
      <c r="DI58" s="1080"/>
      <c r="DJ58" s="1080"/>
      <c r="DK58" s="1080"/>
      <c r="DL58" s="1080"/>
      <c r="DM58" s="1080"/>
      <c r="DN58" s="1080"/>
      <c r="DO58" s="1080"/>
      <c r="DP58" s="1080"/>
      <c r="DQ58" s="1080"/>
      <c r="DR58" s="1080"/>
      <c r="DS58" s="1080"/>
      <c r="DT58" s="1080"/>
      <c r="DU58" s="1080"/>
      <c r="DV58" s="1080"/>
      <c r="DW58" s="1080"/>
      <c r="DX58" s="1080"/>
      <c r="DY58" s="1080"/>
      <c r="DZ58" s="1080"/>
      <c r="EA58" s="1080"/>
      <c r="EB58" s="1080"/>
      <c r="EC58" s="1080"/>
      <c r="ED58" s="1080"/>
      <c r="EE58" s="1080"/>
      <c r="EF58" s="1080"/>
      <c r="EG58" s="1080"/>
      <c r="EH58" s="1080"/>
      <c r="EI58" s="1080"/>
      <c r="EJ58" s="1080"/>
      <c r="EK58" s="1080"/>
      <c r="EL58" s="1080"/>
      <c r="EM58" s="1080"/>
      <c r="EN58" s="1080"/>
      <c r="EO58" s="1080"/>
      <c r="EP58" s="1080"/>
      <c r="EQ58" s="1080"/>
      <c r="ER58" s="1080"/>
      <c r="ES58" s="1080"/>
      <c r="ET58" s="1080"/>
      <c r="EU58" s="1080"/>
      <c r="EV58" s="1080"/>
      <c r="EW58" s="1080"/>
      <c r="EX58" s="1080"/>
      <c r="EY58" s="1080"/>
      <c r="EZ58" s="1080"/>
      <c r="FA58" s="1080"/>
      <c r="FB58" s="1080"/>
      <c r="FC58" s="1080"/>
      <c r="FD58" s="1080"/>
      <c r="FE58" s="1080"/>
      <c r="FF58" s="1080"/>
      <c r="FG58" s="1080"/>
      <c r="FH58" s="1080"/>
      <c r="FI58" s="1080"/>
      <c r="FJ58" s="1080"/>
      <c r="FK58" s="1080"/>
      <c r="FL58" s="1080"/>
      <c r="FM58" s="1080"/>
      <c r="FN58" s="1080"/>
      <c r="FO58" s="1080"/>
      <c r="FP58" s="1080"/>
      <c r="FQ58" s="1080"/>
      <c r="FR58" s="1080"/>
      <c r="FS58" s="1080"/>
      <c r="FT58" s="1080"/>
      <c r="FU58" s="1080"/>
      <c r="FV58" s="1080"/>
      <c r="FW58" s="1080"/>
      <c r="FX58" s="1080"/>
      <c r="FY58" s="1080"/>
      <c r="FZ58" s="1080"/>
      <c r="GA58" s="1080"/>
      <c r="GB58" s="1080"/>
      <c r="GC58" s="1080"/>
      <c r="GD58" s="1080"/>
      <c r="GE58" s="1080"/>
      <c r="GF58" s="1080"/>
      <c r="GG58" s="1080"/>
      <c r="GH58" s="1080"/>
      <c r="GI58" s="1080"/>
      <c r="GJ58" s="1080"/>
      <c r="GK58" s="1080"/>
      <c r="GL58" s="1080"/>
      <c r="GM58" s="1080"/>
      <c r="GN58" s="1080"/>
      <c r="GO58" s="1080"/>
      <c r="GP58" s="1080"/>
      <c r="GQ58" s="1080"/>
      <c r="GR58" s="1080"/>
      <c r="GS58" s="1080"/>
      <c r="GT58" s="1080"/>
      <c r="GU58" s="1080"/>
      <c r="GV58" s="1080"/>
      <c r="GW58" s="1080"/>
      <c r="GX58" s="1080"/>
      <c r="GY58" s="1080"/>
      <c r="GZ58" s="1080"/>
      <c r="HA58" s="1080"/>
      <c r="HB58" s="1080"/>
      <c r="HC58" s="1080"/>
      <c r="HD58" s="1080"/>
      <c r="HE58" s="1080"/>
      <c r="HF58" s="1080"/>
      <c r="HG58" s="1080"/>
      <c r="HH58" s="1080"/>
      <c r="HI58" s="1080"/>
      <c r="HJ58" s="1080"/>
      <c r="HK58" s="1080"/>
      <c r="HL58" s="1080"/>
      <c r="HM58" s="1080"/>
      <c r="HN58" s="1080"/>
      <c r="HO58" s="1080"/>
      <c r="HP58" s="1080"/>
      <c r="HQ58" s="1080"/>
      <c r="HR58" s="1080"/>
      <c r="HS58" s="1080"/>
      <c r="HT58" s="1080"/>
      <c r="HU58" s="1080"/>
      <c r="HV58" s="1080"/>
      <c r="HW58" s="1080"/>
      <c r="HX58" s="1080"/>
      <c r="HY58" s="1080"/>
      <c r="HZ58" s="1080"/>
      <c r="IA58" s="1080"/>
      <c r="IB58" s="1080"/>
      <c r="IC58" s="1080"/>
      <c r="ID58" s="1080"/>
      <c r="IE58" s="1080"/>
      <c r="IF58" s="1080"/>
      <c r="IG58" s="1080"/>
      <c r="IH58" s="1080"/>
      <c r="II58" s="1080"/>
      <c r="IJ58" s="1080"/>
      <c r="IK58" s="1080"/>
      <c r="IL58" s="1080"/>
      <c r="IM58" s="1080"/>
      <c r="IN58" s="1080"/>
      <c r="IO58" s="1080"/>
      <c r="IP58" s="1080"/>
      <c r="IQ58" s="1080"/>
      <c r="IR58" s="1080"/>
      <c r="IS58" s="1080"/>
      <c r="IT58" s="1080"/>
      <c r="IU58" s="1080"/>
    </row>
    <row r="59" spans="1:255">
      <c r="A59" s="1088" t="s">
        <v>956</v>
      </c>
      <c r="B59" s="1123" t="s">
        <v>957</v>
      </c>
      <c r="C59" s="1090">
        <v>0</v>
      </c>
      <c r="D59" s="1091">
        <v>0</v>
      </c>
      <c r="E59" s="1092">
        <v>0</v>
      </c>
      <c r="F59" s="1093">
        <v>0</v>
      </c>
      <c r="G59" s="1090">
        <v>0</v>
      </c>
      <c r="H59" s="1091">
        <v>0</v>
      </c>
      <c r="I59" s="1092">
        <v>0</v>
      </c>
      <c r="J59" s="1093">
        <f t="shared" si="3"/>
        <v>0</v>
      </c>
      <c r="K59" s="1080"/>
      <c r="L59" s="1094"/>
      <c r="M59" s="1094"/>
      <c r="N59" s="1080"/>
      <c r="O59" s="1080"/>
      <c r="P59" s="1080"/>
      <c r="Q59" s="1080"/>
      <c r="R59" s="1080"/>
      <c r="S59" s="1080"/>
      <c r="T59" s="1080"/>
      <c r="U59" s="1080"/>
      <c r="V59" s="1080"/>
      <c r="W59" s="1080"/>
      <c r="X59" s="1080"/>
      <c r="Y59" s="1080"/>
      <c r="Z59" s="1080"/>
      <c r="AA59" s="1080"/>
      <c r="AB59" s="1080"/>
      <c r="AC59" s="1080"/>
      <c r="AD59" s="1080"/>
      <c r="AE59" s="1080"/>
      <c r="AF59" s="1080"/>
      <c r="AG59" s="1080"/>
      <c r="AH59" s="1080"/>
      <c r="AI59" s="1080"/>
      <c r="AJ59" s="1080"/>
      <c r="AK59" s="1080"/>
      <c r="AL59" s="1080"/>
      <c r="AM59" s="1080"/>
      <c r="AN59" s="1080"/>
      <c r="AO59" s="1080"/>
      <c r="AP59" s="1080"/>
      <c r="AQ59" s="1080"/>
      <c r="AR59" s="1080"/>
      <c r="AS59" s="1080"/>
      <c r="AT59" s="1080"/>
      <c r="AU59" s="1080"/>
      <c r="AV59" s="1080"/>
      <c r="AW59" s="1080"/>
      <c r="AX59" s="1080"/>
      <c r="AY59" s="1080"/>
      <c r="AZ59" s="1080"/>
      <c r="BA59" s="1080"/>
      <c r="BB59" s="1080"/>
      <c r="BC59" s="1080"/>
      <c r="BD59" s="1080"/>
      <c r="BE59" s="1080"/>
      <c r="BF59" s="1080"/>
      <c r="BG59" s="1080"/>
      <c r="BH59" s="1080"/>
      <c r="BI59" s="1080"/>
      <c r="BJ59" s="1080"/>
      <c r="BK59" s="1080"/>
      <c r="BL59" s="1080"/>
      <c r="BM59" s="1080"/>
      <c r="BN59" s="1080"/>
      <c r="BO59" s="1080"/>
      <c r="BP59" s="1080"/>
      <c r="BQ59" s="1080"/>
      <c r="BR59" s="1080"/>
      <c r="BS59" s="1080"/>
      <c r="BT59" s="1080"/>
      <c r="BU59" s="1080"/>
      <c r="BV59" s="1080"/>
      <c r="BW59" s="1080"/>
      <c r="BX59" s="1080"/>
      <c r="BY59" s="1080"/>
      <c r="BZ59" s="1080"/>
      <c r="CA59" s="1080"/>
      <c r="CB59" s="1080"/>
      <c r="CC59" s="1080"/>
      <c r="CD59" s="1080"/>
      <c r="CE59" s="1080"/>
      <c r="CF59" s="1080"/>
      <c r="CG59" s="1080"/>
      <c r="CH59" s="1080"/>
      <c r="CI59" s="1080"/>
      <c r="CJ59" s="1080"/>
      <c r="CK59" s="1080"/>
      <c r="CL59" s="1080"/>
      <c r="CM59" s="1080"/>
      <c r="CN59" s="1080"/>
      <c r="CO59" s="1080"/>
      <c r="CP59" s="1080"/>
      <c r="CQ59" s="1080"/>
      <c r="CR59" s="1080"/>
      <c r="CS59" s="1080"/>
      <c r="CT59" s="1080"/>
      <c r="CU59" s="1080"/>
      <c r="CV59" s="1080"/>
      <c r="CW59" s="1080"/>
      <c r="CX59" s="1080"/>
      <c r="CY59" s="1080"/>
      <c r="CZ59" s="1080"/>
      <c r="DA59" s="1080"/>
      <c r="DB59" s="1080"/>
      <c r="DC59" s="1080"/>
      <c r="DD59" s="1080"/>
      <c r="DE59" s="1080"/>
      <c r="DF59" s="1080"/>
      <c r="DG59" s="1080"/>
      <c r="DH59" s="1080"/>
      <c r="DI59" s="1080"/>
      <c r="DJ59" s="1080"/>
      <c r="DK59" s="1080"/>
      <c r="DL59" s="1080"/>
      <c r="DM59" s="1080"/>
      <c r="DN59" s="1080"/>
      <c r="DO59" s="1080"/>
      <c r="DP59" s="1080"/>
      <c r="DQ59" s="1080"/>
      <c r="DR59" s="1080"/>
      <c r="DS59" s="1080"/>
      <c r="DT59" s="1080"/>
      <c r="DU59" s="1080"/>
      <c r="DV59" s="1080"/>
      <c r="DW59" s="1080"/>
      <c r="DX59" s="1080"/>
      <c r="DY59" s="1080"/>
      <c r="DZ59" s="1080"/>
      <c r="EA59" s="1080"/>
      <c r="EB59" s="1080"/>
      <c r="EC59" s="1080"/>
      <c r="ED59" s="1080"/>
      <c r="EE59" s="1080"/>
      <c r="EF59" s="1080"/>
      <c r="EG59" s="1080"/>
      <c r="EH59" s="1080"/>
      <c r="EI59" s="1080"/>
      <c r="EJ59" s="1080"/>
      <c r="EK59" s="1080"/>
      <c r="EL59" s="1080"/>
      <c r="EM59" s="1080"/>
      <c r="EN59" s="1080"/>
      <c r="EO59" s="1080"/>
      <c r="EP59" s="1080"/>
      <c r="EQ59" s="1080"/>
      <c r="ER59" s="1080"/>
      <c r="ES59" s="1080"/>
      <c r="ET59" s="1080"/>
      <c r="EU59" s="1080"/>
      <c r="EV59" s="1080"/>
      <c r="EW59" s="1080"/>
      <c r="EX59" s="1080"/>
      <c r="EY59" s="1080"/>
      <c r="EZ59" s="1080"/>
      <c r="FA59" s="1080"/>
      <c r="FB59" s="1080"/>
      <c r="FC59" s="1080"/>
      <c r="FD59" s="1080"/>
      <c r="FE59" s="1080"/>
      <c r="FF59" s="1080"/>
      <c r="FG59" s="1080"/>
      <c r="FH59" s="1080"/>
      <c r="FI59" s="1080"/>
      <c r="FJ59" s="1080"/>
      <c r="FK59" s="1080"/>
      <c r="FL59" s="1080"/>
      <c r="FM59" s="1080"/>
      <c r="FN59" s="1080"/>
      <c r="FO59" s="1080"/>
      <c r="FP59" s="1080"/>
      <c r="FQ59" s="1080"/>
      <c r="FR59" s="1080"/>
      <c r="FS59" s="1080"/>
      <c r="FT59" s="1080"/>
      <c r="FU59" s="1080"/>
      <c r="FV59" s="1080"/>
      <c r="FW59" s="1080"/>
      <c r="FX59" s="1080"/>
      <c r="FY59" s="1080"/>
      <c r="FZ59" s="1080"/>
      <c r="GA59" s="1080"/>
      <c r="GB59" s="1080"/>
      <c r="GC59" s="1080"/>
      <c r="GD59" s="1080"/>
      <c r="GE59" s="1080"/>
      <c r="GF59" s="1080"/>
      <c r="GG59" s="1080"/>
      <c r="GH59" s="1080"/>
      <c r="GI59" s="1080"/>
      <c r="GJ59" s="1080"/>
      <c r="GK59" s="1080"/>
      <c r="GL59" s="1080"/>
      <c r="GM59" s="1080"/>
      <c r="GN59" s="1080"/>
      <c r="GO59" s="1080"/>
      <c r="GP59" s="1080"/>
      <c r="GQ59" s="1080"/>
      <c r="GR59" s="1080"/>
      <c r="GS59" s="1080"/>
      <c r="GT59" s="1080"/>
      <c r="GU59" s="1080"/>
      <c r="GV59" s="1080"/>
      <c r="GW59" s="1080"/>
      <c r="GX59" s="1080"/>
      <c r="GY59" s="1080"/>
      <c r="GZ59" s="1080"/>
      <c r="HA59" s="1080"/>
      <c r="HB59" s="1080"/>
      <c r="HC59" s="1080"/>
      <c r="HD59" s="1080"/>
      <c r="HE59" s="1080"/>
      <c r="HF59" s="1080"/>
      <c r="HG59" s="1080"/>
      <c r="HH59" s="1080"/>
      <c r="HI59" s="1080"/>
      <c r="HJ59" s="1080"/>
      <c r="HK59" s="1080"/>
      <c r="HL59" s="1080"/>
      <c r="HM59" s="1080"/>
      <c r="HN59" s="1080"/>
      <c r="HO59" s="1080"/>
      <c r="HP59" s="1080"/>
      <c r="HQ59" s="1080"/>
      <c r="HR59" s="1080"/>
      <c r="HS59" s="1080"/>
      <c r="HT59" s="1080"/>
      <c r="HU59" s="1080"/>
      <c r="HV59" s="1080"/>
      <c r="HW59" s="1080"/>
      <c r="HX59" s="1080"/>
      <c r="HY59" s="1080"/>
      <c r="HZ59" s="1080"/>
      <c r="IA59" s="1080"/>
      <c r="IB59" s="1080"/>
      <c r="IC59" s="1080"/>
      <c r="ID59" s="1080"/>
      <c r="IE59" s="1080"/>
      <c r="IF59" s="1080"/>
      <c r="IG59" s="1080"/>
      <c r="IH59" s="1080"/>
      <c r="II59" s="1080"/>
      <c r="IJ59" s="1080"/>
      <c r="IK59" s="1080"/>
      <c r="IL59" s="1080"/>
      <c r="IM59" s="1080"/>
      <c r="IN59" s="1080"/>
      <c r="IO59" s="1080"/>
      <c r="IP59" s="1080"/>
      <c r="IQ59" s="1080"/>
      <c r="IR59" s="1080"/>
      <c r="IS59" s="1080"/>
      <c r="IT59" s="1080"/>
      <c r="IU59" s="1080"/>
    </row>
    <row r="60" spans="1:255">
      <c r="A60" s="1088">
        <v>22</v>
      </c>
      <c r="B60" s="1123" t="s">
        <v>958</v>
      </c>
      <c r="C60" s="1097">
        <v>5006.0220610361594</v>
      </c>
      <c r="D60" s="1098">
        <v>4545.4303237639997</v>
      </c>
      <c r="E60" s="1099">
        <v>3165.5898582720001</v>
      </c>
      <c r="F60" s="1100">
        <v>12717.042243072159</v>
      </c>
      <c r="G60" s="1097">
        <v>7137.7657422141783</v>
      </c>
      <c r="H60" s="1098">
        <v>4872.8001363881604</v>
      </c>
      <c r="I60" s="1099">
        <v>3297.3863919356818</v>
      </c>
      <c r="J60" s="1093">
        <f t="shared" si="3"/>
        <v>15307.95227053802</v>
      </c>
      <c r="K60" s="1080"/>
      <c r="L60" s="1094"/>
      <c r="M60" s="1094"/>
      <c r="N60" s="1080"/>
      <c r="O60" s="1080"/>
      <c r="P60" s="1080"/>
      <c r="Q60" s="1080"/>
      <c r="R60" s="1080"/>
      <c r="S60" s="1080"/>
      <c r="T60" s="1080"/>
      <c r="U60" s="1080"/>
      <c r="V60" s="1080"/>
      <c r="W60" s="1080"/>
      <c r="X60" s="1080"/>
      <c r="Y60" s="1080"/>
      <c r="Z60" s="1080"/>
      <c r="AA60" s="1080"/>
      <c r="AB60" s="1080"/>
      <c r="AC60" s="1080"/>
      <c r="AD60" s="1080"/>
      <c r="AE60" s="1080"/>
      <c r="AF60" s="1080"/>
      <c r="AG60" s="1080"/>
      <c r="AH60" s="1080"/>
      <c r="AI60" s="1080"/>
      <c r="AJ60" s="1080"/>
      <c r="AK60" s="1080"/>
      <c r="AL60" s="1080"/>
      <c r="AM60" s="1080"/>
      <c r="AN60" s="1080"/>
      <c r="AO60" s="1080"/>
      <c r="AP60" s="1080"/>
      <c r="AQ60" s="1080"/>
      <c r="AR60" s="1080"/>
      <c r="AS60" s="1080"/>
      <c r="AT60" s="1080"/>
      <c r="AU60" s="1080"/>
      <c r="AV60" s="1080"/>
      <c r="AW60" s="1080"/>
      <c r="AX60" s="1080"/>
      <c r="AY60" s="1080"/>
      <c r="AZ60" s="1080"/>
      <c r="BA60" s="1080"/>
      <c r="BB60" s="1080"/>
      <c r="BC60" s="1080"/>
      <c r="BD60" s="1080"/>
      <c r="BE60" s="1080"/>
      <c r="BF60" s="1080"/>
      <c r="BG60" s="1080"/>
      <c r="BH60" s="1080"/>
      <c r="BI60" s="1080"/>
      <c r="BJ60" s="1080"/>
      <c r="BK60" s="1080"/>
      <c r="BL60" s="1080"/>
      <c r="BM60" s="1080"/>
      <c r="BN60" s="1080"/>
      <c r="BO60" s="1080"/>
      <c r="BP60" s="1080"/>
      <c r="BQ60" s="1080"/>
      <c r="BR60" s="1080"/>
      <c r="BS60" s="1080"/>
      <c r="BT60" s="1080"/>
      <c r="BU60" s="1080"/>
      <c r="BV60" s="1080"/>
      <c r="BW60" s="1080"/>
      <c r="BX60" s="1080"/>
      <c r="BY60" s="1080"/>
      <c r="BZ60" s="1080"/>
      <c r="CA60" s="1080"/>
      <c r="CB60" s="1080"/>
      <c r="CC60" s="1080"/>
      <c r="CD60" s="1080"/>
      <c r="CE60" s="1080"/>
      <c r="CF60" s="1080"/>
      <c r="CG60" s="1080"/>
      <c r="CH60" s="1080"/>
      <c r="CI60" s="1080"/>
      <c r="CJ60" s="1080"/>
      <c r="CK60" s="1080"/>
      <c r="CL60" s="1080"/>
      <c r="CM60" s="1080"/>
      <c r="CN60" s="1080"/>
      <c r="CO60" s="1080"/>
      <c r="CP60" s="1080"/>
      <c r="CQ60" s="1080"/>
      <c r="CR60" s="1080"/>
      <c r="CS60" s="1080"/>
      <c r="CT60" s="1080"/>
      <c r="CU60" s="1080"/>
      <c r="CV60" s="1080"/>
      <c r="CW60" s="1080"/>
      <c r="CX60" s="1080"/>
      <c r="CY60" s="1080"/>
      <c r="CZ60" s="1080"/>
      <c r="DA60" s="1080"/>
      <c r="DB60" s="1080"/>
      <c r="DC60" s="1080"/>
      <c r="DD60" s="1080"/>
      <c r="DE60" s="1080"/>
      <c r="DF60" s="1080"/>
      <c r="DG60" s="1080"/>
      <c r="DH60" s="1080"/>
      <c r="DI60" s="1080"/>
      <c r="DJ60" s="1080"/>
      <c r="DK60" s="1080"/>
      <c r="DL60" s="1080"/>
      <c r="DM60" s="1080"/>
      <c r="DN60" s="1080"/>
      <c r="DO60" s="1080"/>
      <c r="DP60" s="1080"/>
      <c r="DQ60" s="1080"/>
      <c r="DR60" s="1080"/>
      <c r="DS60" s="1080"/>
      <c r="DT60" s="1080"/>
      <c r="DU60" s="1080"/>
      <c r="DV60" s="1080"/>
      <c r="DW60" s="1080"/>
      <c r="DX60" s="1080"/>
      <c r="DY60" s="1080"/>
      <c r="DZ60" s="1080"/>
      <c r="EA60" s="1080"/>
      <c r="EB60" s="1080"/>
      <c r="EC60" s="1080"/>
      <c r="ED60" s="1080"/>
      <c r="EE60" s="1080"/>
      <c r="EF60" s="1080"/>
      <c r="EG60" s="1080"/>
      <c r="EH60" s="1080"/>
      <c r="EI60" s="1080"/>
      <c r="EJ60" s="1080"/>
      <c r="EK60" s="1080"/>
      <c r="EL60" s="1080"/>
      <c r="EM60" s="1080"/>
      <c r="EN60" s="1080"/>
      <c r="EO60" s="1080"/>
      <c r="EP60" s="1080"/>
      <c r="EQ60" s="1080"/>
      <c r="ER60" s="1080"/>
      <c r="ES60" s="1080"/>
      <c r="ET60" s="1080"/>
      <c r="EU60" s="1080"/>
      <c r="EV60" s="1080"/>
      <c r="EW60" s="1080"/>
      <c r="EX60" s="1080"/>
      <c r="EY60" s="1080"/>
      <c r="EZ60" s="1080"/>
      <c r="FA60" s="1080"/>
      <c r="FB60" s="1080"/>
      <c r="FC60" s="1080"/>
      <c r="FD60" s="1080"/>
      <c r="FE60" s="1080"/>
      <c r="FF60" s="1080"/>
      <c r="FG60" s="1080"/>
      <c r="FH60" s="1080"/>
      <c r="FI60" s="1080"/>
      <c r="FJ60" s="1080"/>
      <c r="FK60" s="1080"/>
      <c r="FL60" s="1080"/>
      <c r="FM60" s="1080"/>
      <c r="FN60" s="1080"/>
      <c r="FO60" s="1080"/>
      <c r="FP60" s="1080"/>
      <c r="FQ60" s="1080"/>
      <c r="FR60" s="1080"/>
      <c r="FS60" s="1080"/>
      <c r="FT60" s="1080"/>
      <c r="FU60" s="1080"/>
      <c r="FV60" s="1080"/>
      <c r="FW60" s="1080"/>
      <c r="FX60" s="1080"/>
      <c r="FY60" s="1080"/>
      <c r="FZ60" s="1080"/>
      <c r="GA60" s="1080"/>
      <c r="GB60" s="1080"/>
      <c r="GC60" s="1080"/>
      <c r="GD60" s="1080"/>
      <c r="GE60" s="1080"/>
      <c r="GF60" s="1080"/>
      <c r="GG60" s="1080"/>
      <c r="GH60" s="1080"/>
      <c r="GI60" s="1080"/>
      <c r="GJ60" s="1080"/>
      <c r="GK60" s="1080"/>
      <c r="GL60" s="1080"/>
      <c r="GM60" s="1080"/>
      <c r="GN60" s="1080"/>
      <c r="GO60" s="1080"/>
      <c r="GP60" s="1080"/>
      <c r="GQ60" s="1080"/>
      <c r="GR60" s="1080"/>
      <c r="GS60" s="1080"/>
      <c r="GT60" s="1080"/>
      <c r="GU60" s="1080"/>
      <c r="GV60" s="1080"/>
      <c r="GW60" s="1080"/>
      <c r="GX60" s="1080"/>
      <c r="GY60" s="1080"/>
      <c r="GZ60" s="1080"/>
      <c r="HA60" s="1080"/>
      <c r="HB60" s="1080"/>
      <c r="HC60" s="1080"/>
      <c r="HD60" s="1080"/>
      <c r="HE60" s="1080"/>
      <c r="HF60" s="1080"/>
      <c r="HG60" s="1080"/>
      <c r="HH60" s="1080"/>
      <c r="HI60" s="1080"/>
      <c r="HJ60" s="1080"/>
      <c r="HK60" s="1080"/>
      <c r="HL60" s="1080"/>
      <c r="HM60" s="1080"/>
      <c r="HN60" s="1080"/>
      <c r="HO60" s="1080"/>
      <c r="HP60" s="1080"/>
      <c r="HQ60" s="1080"/>
      <c r="HR60" s="1080"/>
      <c r="HS60" s="1080"/>
      <c r="HT60" s="1080"/>
      <c r="HU60" s="1080"/>
      <c r="HV60" s="1080"/>
      <c r="HW60" s="1080"/>
      <c r="HX60" s="1080"/>
      <c r="HY60" s="1080"/>
      <c r="HZ60" s="1080"/>
      <c r="IA60" s="1080"/>
      <c r="IB60" s="1080"/>
      <c r="IC60" s="1080"/>
      <c r="ID60" s="1080"/>
      <c r="IE60" s="1080"/>
      <c r="IF60" s="1080"/>
      <c r="IG60" s="1080"/>
      <c r="IH60" s="1080"/>
      <c r="II60" s="1080"/>
      <c r="IJ60" s="1080"/>
      <c r="IK60" s="1080"/>
      <c r="IL60" s="1080"/>
      <c r="IM60" s="1080"/>
      <c r="IN60" s="1080"/>
      <c r="IO60" s="1080"/>
      <c r="IP60" s="1080"/>
      <c r="IQ60" s="1080"/>
      <c r="IR60" s="1080"/>
      <c r="IS60" s="1080"/>
      <c r="IT60" s="1080"/>
      <c r="IU60" s="1080"/>
    </row>
    <row r="61" spans="1:255">
      <c r="A61" s="1088" t="s">
        <v>959</v>
      </c>
      <c r="B61" s="1123" t="s">
        <v>960</v>
      </c>
      <c r="C61" s="1097">
        <v>7509.033091554239</v>
      </c>
      <c r="D61" s="1098">
        <v>6818.1454856460005</v>
      </c>
      <c r="E61" s="1099">
        <v>4748.3847874080038</v>
      </c>
      <c r="F61" s="1100">
        <v>19075.563364608242</v>
      </c>
      <c r="G61" s="1097">
        <v>10706.648613321267</v>
      </c>
      <c r="H61" s="1098">
        <v>7309.2002045822392</v>
      </c>
      <c r="I61" s="1099">
        <v>4946.0795879035159</v>
      </c>
      <c r="J61" s="1093">
        <f t="shared" si="3"/>
        <v>22961.928405807023</v>
      </c>
      <c r="K61" s="1080"/>
      <c r="L61" s="1094"/>
      <c r="M61" s="1094"/>
      <c r="N61" s="1080"/>
      <c r="O61" s="1080"/>
      <c r="P61" s="1080"/>
      <c r="Q61" s="1080"/>
      <c r="R61" s="1080"/>
      <c r="S61" s="1080"/>
      <c r="T61" s="1080"/>
      <c r="U61" s="1080"/>
      <c r="V61" s="1080"/>
      <c r="W61" s="1080"/>
      <c r="X61" s="1080"/>
      <c r="Y61" s="1080"/>
      <c r="Z61" s="1080"/>
      <c r="AA61" s="1080"/>
      <c r="AB61" s="1080"/>
      <c r="AC61" s="1080"/>
      <c r="AD61" s="1080"/>
      <c r="AE61" s="1080"/>
      <c r="AF61" s="1080"/>
      <c r="AG61" s="1080"/>
      <c r="AH61" s="1080"/>
      <c r="AI61" s="1080"/>
      <c r="AJ61" s="1080"/>
      <c r="AK61" s="1080"/>
      <c r="AL61" s="1080"/>
      <c r="AM61" s="1080"/>
      <c r="AN61" s="1080"/>
      <c r="AO61" s="1080"/>
      <c r="AP61" s="1080"/>
      <c r="AQ61" s="1080"/>
      <c r="AR61" s="1080"/>
      <c r="AS61" s="1080"/>
      <c r="AT61" s="1080"/>
      <c r="AU61" s="1080"/>
      <c r="AV61" s="1080"/>
      <c r="AW61" s="1080"/>
      <c r="AX61" s="1080"/>
      <c r="AY61" s="1080"/>
      <c r="AZ61" s="1080"/>
      <c r="BA61" s="1080"/>
      <c r="BB61" s="1080"/>
      <c r="BC61" s="1080"/>
      <c r="BD61" s="1080"/>
      <c r="BE61" s="1080"/>
      <c r="BF61" s="1080"/>
      <c r="BG61" s="1080"/>
      <c r="BH61" s="1080"/>
      <c r="BI61" s="1080"/>
      <c r="BJ61" s="1080"/>
      <c r="BK61" s="1080"/>
      <c r="BL61" s="1080"/>
      <c r="BM61" s="1080"/>
      <c r="BN61" s="1080"/>
      <c r="BO61" s="1080"/>
      <c r="BP61" s="1080"/>
      <c r="BQ61" s="1080"/>
      <c r="BR61" s="1080"/>
      <c r="BS61" s="1080"/>
      <c r="BT61" s="1080"/>
      <c r="BU61" s="1080"/>
      <c r="BV61" s="1080"/>
      <c r="BW61" s="1080"/>
      <c r="BX61" s="1080"/>
      <c r="BY61" s="1080"/>
      <c r="BZ61" s="1080"/>
      <c r="CA61" s="1080"/>
      <c r="CB61" s="1080"/>
      <c r="CC61" s="1080"/>
      <c r="CD61" s="1080"/>
      <c r="CE61" s="1080"/>
      <c r="CF61" s="1080"/>
      <c r="CG61" s="1080"/>
      <c r="CH61" s="1080"/>
      <c r="CI61" s="1080"/>
      <c r="CJ61" s="1080"/>
      <c r="CK61" s="1080"/>
      <c r="CL61" s="1080"/>
      <c r="CM61" s="1080"/>
      <c r="CN61" s="1080"/>
      <c r="CO61" s="1080"/>
      <c r="CP61" s="1080"/>
      <c r="CQ61" s="1080"/>
      <c r="CR61" s="1080"/>
      <c r="CS61" s="1080"/>
      <c r="CT61" s="1080"/>
      <c r="CU61" s="1080"/>
      <c r="CV61" s="1080"/>
      <c r="CW61" s="1080"/>
      <c r="CX61" s="1080"/>
      <c r="CY61" s="1080"/>
      <c r="CZ61" s="1080"/>
      <c r="DA61" s="1080"/>
      <c r="DB61" s="1080"/>
      <c r="DC61" s="1080"/>
      <c r="DD61" s="1080"/>
      <c r="DE61" s="1080"/>
      <c r="DF61" s="1080"/>
      <c r="DG61" s="1080"/>
      <c r="DH61" s="1080"/>
      <c r="DI61" s="1080"/>
      <c r="DJ61" s="1080"/>
      <c r="DK61" s="1080"/>
      <c r="DL61" s="1080"/>
      <c r="DM61" s="1080"/>
      <c r="DN61" s="1080"/>
      <c r="DO61" s="1080"/>
      <c r="DP61" s="1080"/>
      <c r="DQ61" s="1080"/>
      <c r="DR61" s="1080"/>
      <c r="DS61" s="1080"/>
      <c r="DT61" s="1080"/>
      <c r="DU61" s="1080"/>
      <c r="DV61" s="1080"/>
      <c r="DW61" s="1080"/>
      <c r="DX61" s="1080"/>
      <c r="DY61" s="1080"/>
      <c r="DZ61" s="1080"/>
      <c r="EA61" s="1080"/>
      <c r="EB61" s="1080"/>
      <c r="EC61" s="1080"/>
      <c r="ED61" s="1080"/>
      <c r="EE61" s="1080"/>
      <c r="EF61" s="1080"/>
      <c r="EG61" s="1080"/>
      <c r="EH61" s="1080"/>
      <c r="EI61" s="1080"/>
      <c r="EJ61" s="1080"/>
      <c r="EK61" s="1080"/>
      <c r="EL61" s="1080"/>
      <c r="EM61" s="1080"/>
      <c r="EN61" s="1080"/>
      <c r="EO61" s="1080"/>
      <c r="EP61" s="1080"/>
      <c r="EQ61" s="1080"/>
      <c r="ER61" s="1080"/>
      <c r="ES61" s="1080"/>
      <c r="ET61" s="1080"/>
      <c r="EU61" s="1080"/>
      <c r="EV61" s="1080"/>
      <c r="EW61" s="1080"/>
      <c r="EX61" s="1080"/>
      <c r="EY61" s="1080"/>
      <c r="EZ61" s="1080"/>
      <c r="FA61" s="1080"/>
      <c r="FB61" s="1080"/>
      <c r="FC61" s="1080"/>
      <c r="FD61" s="1080"/>
      <c r="FE61" s="1080"/>
      <c r="FF61" s="1080"/>
      <c r="FG61" s="1080"/>
      <c r="FH61" s="1080"/>
      <c r="FI61" s="1080"/>
      <c r="FJ61" s="1080"/>
      <c r="FK61" s="1080"/>
      <c r="FL61" s="1080"/>
      <c r="FM61" s="1080"/>
      <c r="FN61" s="1080"/>
      <c r="FO61" s="1080"/>
      <c r="FP61" s="1080"/>
      <c r="FQ61" s="1080"/>
      <c r="FR61" s="1080"/>
      <c r="FS61" s="1080"/>
      <c r="FT61" s="1080"/>
      <c r="FU61" s="1080"/>
      <c r="FV61" s="1080"/>
      <c r="FW61" s="1080"/>
      <c r="FX61" s="1080"/>
      <c r="FY61" s="1080"/>
      <c r="FZ61" s="1080"/>
      <c r="GA61" s="1080"/>
      <c r="GB61" s="1080"/>
      <c r="GC61" s="1080"/>
      <c r="GD61" s="1080"/>
      <c r="GE61" s="1080"/>
      <c r="GF61" s="1080"/>
      <c r="GG61" s="1080"/>
      <c r="GH61" s="1080"/>
      <c r="GI61" s="1080"/>
      <c r="GJ61" s="1080"/>
      <c r="GK61" s="1080"/>
      <c r="GL61" s="1080"/>
      <c r="GM61" s="1080"/>
      <c r="GN61" s="1080"/>
      <c r="GO61" s="1080"/>
      <c r="GP61" s="1080"/>
      <c r="GQ61" s="1080"/>
      <c r="GR61" s="1080"/>
      <c r="GS61" s="1080"/>
      <c r="GT61" s="1080"/>
      <c r="GU61" s="1080"/>
      <c r="GV61" s="1080"/>
      <c r="GW61" s="1080"/>
      <c r="GX61" s="1080"/>
      <c r="GY61" s="1080"/>
      <c r="GZ61" s="1080"/>
      <c r="HA61" s="1080"/>
      <c r="HB61" s="1080"/>
      <c r="HC61" s="1080"/>
      <c r="HD61" s="1080"/>
      <c r="HE61" s="1080"/>
      <c r="HF61" s="1080"/>
      <c r="HG61" s="1080"/>
      <c r="HH61" s="1080"/>
      <c r="HI61" s="1080"/>
      <c r="HJ61" s="1080"/>
      <c r="HK61" s="1080"/>
      <c r="HL61" s="1080"/>
      <c r="HM61" s="1080"/>
      <c r="HN61" s="1080"/>
      <c r="HO61" s="1080"/>
      <c r="HP61" s="1080"/>
      <c r="HQ61" s="1080"/>
      <c r="HR61" s="1080"/>
      <c r="HS61" s="1080"/>
      <c r="HT61" s="1080"/>
      <c r="HU61" s="1080"/>
      <c r="HV61" s="1080"/>
      <c r="HW61" s="1080"/>
      <c r="HX61" s="1080"/>
      <c r="HY61" s="1080"/>
      <c r="HZ61" s="1080"/>
      <c r="IA61" s="1080"/>
      <c r="IB61" s="1080"/>
      <c r="IC61" s="1080"/>
      <c r="ID61" s="1080"/>
      <c r="IE61" s="1080"/>
      <c r="IF61" s="1080"/>
      <c r="IG61" s="1080"/>
      <c r="IH61" s="1080"/>
      <c r="II61" s="1080"/>
      <c r="IJ61" s="1080"/>
      <c r="IK61" s="1080"/>
      <c r="IL61" s="1080"/>
      <c r="IM61" s="1080"/>
      <c r="IN61" s="1080"/>
      <c r="IO61" s="1080"/>
      <c r="IP61" s="1080"/>
      <c r="IQ61" s="1080"/>
      <c r="IR61" s="1080"/>
      <c r="IS61" s="1080"/>
      <c r="IT61" s="1080"/>
      <c r="IU61" s="1080"/>
    </row>
    <row r="62" spans="1:255">
      <c r="A62" s="1117" t="s">
        <v>961</v>
      </c>
      <c r="B62" s="1123" t="s">
        <v>962</v>
      </c>
      <c r="C62" s="1097">
        <v>12515.055152590397</v>
      </c>
      <c r="D62" s="1098">
        <v>11363.57580941</v>
      </c>
      <c r="E62" s="1099">
        <v>7913.9746456800049</v>
      </c>
      <c r="F62" s="1100">
        <v>31792.605607680402</v>
      </c>
      <c r="G62" s="1097">
        <v>17844.414355535442</v>
      </c>
      <c r="H62" s="1098">
        <v>12182.0003409704</v>
      </c>
      <c r="I62" s="1099">
        <v>8243.4659798391986</v>
      </c>
      <c r="J62" s="1093">
        <f t="shared" si="3"/>
        <v>38269.880676345041</v>
      </c>
      <c r="K62" s="1080"/>
      <c r="L62" s="1094"/>
      <c r="M62" s="1094"/>
      <c r="N62" s="1080"/>
      <c r="O62" s="1080"/>
      <c r="P62" s="1080"/>
      <c r="Q62" s="1080"/>
      <c r="R62" s="1080"/>
      <c r="S62" s="1080"/>
      <c r="T62" s="1080"/>
      <c r="U62" s="1080"/>
      <c r="V62" s="1080"/>
      <c r="W62" s="1080"/>
      <c r="X62" s="1080"/>
      <c r="Y62" s="1080"/>
      <c r="Z62" s="1080"/>
      <c r="AA62" s="1080"/>
      <c r="AB62" s="1080"/>
      <c r="AC62" s="1080"/>
      <c r="AD62" s="1080"/>
      <c r="AE62" s="1080"/>
      <c r="AF62" s="1080"/>
      <c r="AG62" s="1080"/>
      <c r="AH62" s="1080"/>
      <c r="AI62" s="1080"/>
      <c r="AJ62" s="1080"/>
      <c r="AK62" s="1080"/>
      <c r="AL62" s="1080"/>
      <c r="AM62" s="1080"/>
      <c r="AN62" s="1080"/>
      <c r="AO62" s="1080"/>
      <c r="AP62" s="1080"/>
      <c r="AQ62" s="1080"/>
      <c r="AR62" s="1080"/>
      <c r="AS62" s="1080"/>
      <c r="AT62" s="1080"/>
      <c r="AU62" s="1080"/>
      <c r="AV62" s="1080"/>
      <c r="AW62" s="1080"/>
      <c r="AX62" s="1080"/>
      <c r="AY62" s="1080"/>
      <c r="AZ62" s="1080"/>
      <c r="BA62" s="1080"/>
      <c r="BB62" s="1080"/>
      <c r="BC62" s="1080"/>
      <c r="BD62" s="1080"/>
      <c r="BE62" s="1080"/>
      <c r="BF62" s="1080"/>
      <c r="BG62" s="1080"/>
      <c r="BH62" s="1080"/>
      <c r="BI62" s="1080"/>
      <c r="BJ62" s="1080"/>
      <c r="BK62" s="1080"/>
      <c r="BL62" s="1080"/>
      <c r="BM62" s="1080"/>
      <c r="BN62" s="1080"/>
      <c r="BO62" s="1080"/>
      <c r="BP62" s="1080"/>
      <c r="BQ62" s="1080"/>
      <c r="BR62" s="1080"/>
      <c r="BS62" s="1080"/>
      <c r="BT62" s="1080"/>
      <c r="BU62" s="1080"/>
      <c r="BV62" s="1080"/>
      <c r="BW62" s="1080"/>
      <c r="BX62" s="1080"/>
      <c r="BY62" s="1080"/>
      <c r="BZ62" s="1080"/>
      <c r="CA62" s="1080"/>
      <c r="CB62" s="1080"/>
      <c r="CC62" s="1080"/>
      <c r="CD62" s="1080"/>
      <c r="CE62" s="1080"/>
      <c r="CF62" s="1080"/>
      <c r="CG62" s="1080"/>
      <c r="CH62" s="1080"/>
      <c r="CI62" s="1080"/>
      <c r="CJ62" s="1080"/>
      <c r="CK62" s="1080"/>
      <c r="CL62" s="1080"/>
      <c r="CM62" s="1080"/>
      <c r="CN62" s="1080"/>
      <c r="CO62" s="1080"/>
      <c r="CP62" s="1080"/>
      <c r="CQ62" s="1080"/>
      <c r="CR62" s="1080"/>
      <c r="CS62" s="1080"/>
      <c r="CT62" s="1080"/>
      <c r="CU62" s="1080"/>
      <c r="CV62" s="1080"/>
      <c r="CW62" s="1080"/>
      <c r="CX62" s="1080"/>
      <c r="CY62" s="1080"/>
      <c r="CZ62" s="1080"/>
      <c r="DA62" s="1080"/>
      <c r="DB62" s="1080"/>
      <c r="DC62" s="1080"/>
      <c r="DD62" s="1080"/>
      <c r="DE62" s="1080"/>
      <c r="DF62" s="1080"/>
      <c r="DG62" s="1080"/>
      <c r="DH62" s="1080"/>
      <c r="DI62" s="1080"/>
      <c r="DJ62" s="1080"/>
      <c r="DK62" s="1080"/>
      <c r="DL62" s="1080"/>
      <c r="DM62" s="1080"/>
      <c r="DN62" s="1080"/>
      <c r="DO62" s="1080"/>
      <c r="DP62" s="1080"/>
      <c r="DQ62" s="1080"/>
      <c r="DR62" s="1080"/>
      <c r="DS62" s="1080"/>
      <c r="DT62" s="1080"/>
      <c r="DU62" s="1080"/>
      <c r="DV62" s="1080"/>
      <c r="DW62" s="1080"/>
      <c r="DX62" s="1080"/>
      <c r="DY62" s="1080"/>
      <c r="DZ62" s="1080"/>
      <c r="EA62" s="1080"/>
      <c r="EB62" s="1080"/>
      <c r="EC62" s="1080"/>
      <c r="ED62" s="1080"/>
      <c r="EE62" s="1080"/>
      <c r="EF62" s="1080"/>
      <c r="EG62" s="1080"/>
      <c r="EH62" s="1080"/>
      <c r="EI62" s="1080"/>
      <c r="EJ62" s="1080"/>
      <c r="EK62" s="1080"/>
      <c r="EL62" s="1080"/>
      <c r="EM62" s="1080"/>
      <c r="EN62" s="1080"/>
      <c r="EO62" s="1080"/>
      <c r="EP62" s="1080"/>
      <c r="EQ62" s="1080"/>
      <c r="ER62" s="1080"/>
      <c r="ES62" s="1080"/>
      <c r="ET62" s="1080"/>
      <c r="EU62" s="1080"/>
      <c r="EV62" s="1080"/>
      <c r="EW62" s="1080"/>
      <c r="EX62" s="1080"/>
      <c r="EY62" s="1080"/>
      <c r="EZ62" s="1080"/>
      <c r="FA62" s="1080"/>
      <c r="FB62" s="1080"/>
      <c r="FC62" s="1080"/>
      <c r="FD62" s="1080"/>
      <c r="FE62" s="1080"/>
      <c r="FF62" s="1080"/>
      <c r="FG62" s="1080"/>
      <c r="FH62" s="1080"/>
      <c r="FI62" s="1080"/>
      <c r="FJ62" s="1080"/>
      <c r="FK62" s="1080"/>
      <c r="FL62" s="1080"/>
      <c r="FM62" s="1080"/>
      <c r="FN62" s="1080"/>
      <c r="FO62" s="1080"/>
      <c r="FP62" s="1080"/>
      <c r="FQ62" s="1080"/>
      <c r="FR62" s="1080"/>
      <c r="FS62" s="1080"/>
      <c r="FT62" s="1080"/>
      <c r="FU62" s="1080"/>
      <c r="FV62" s="1080"/>
      <c r="FW62" s="1080"/>
      <c r="FX62" s="1080"/>
      <c r="FY62" s="1080"/>
      <c r="FZ62" s="1080"/>
      <c r="GA62" s="1080"/>
      <c r="GB62" s="1080"/>
      <c r="GC62" s="1080"/>
      <c r="GD62" s="1080"/>
      <c r="GE62" s="1080"/>
      <c r="GF62" s="1080"/>
      <c r="GG62" s="1080"/>
      <c r="GH62" s="1080"/>
      <c r="GI62" s="1080"/>
      <c r="GJ62" s="1080"/>
      <c r="GK62" s="1080"/>
      <c r="GL62" s="1080"/>
      <c r="GM62" s="1080"/>
      <c r="GN62" s="1080"/>
      <c r="GO62" s="1080"/>
      <c r="GP62" s="1080"/>
      <c r="GQ62" s="1080"/>
      <c r="GR62" s="1080"/>
      <c r="GS62" s="1080"/>
      <c r="GT62" s="1080"/>
      <c r="GU62" s="1080"/>
      <c r="GV62" s="1080"/>
      <c r="GW62" s="1080"/>
      <c r="GX62" s="1080"/>
      <c r="GY62" s="1080"/>
      <c r="GZ62" s="1080"/>
      <c r="HA62" s="1080"/>
      <c r="HB62" s="1080"/>
      <c r="HC62" s="1080"/>
      <c r="HD62" s="1080"/>
      <c r="HE62" s="1080"/>
      <c r="HF62" s="1080"/>
      <c r="HG62" s="1080"/>
      <c r="HH62" s="1080"/>
      <c r="HI62" s="1080"/>
      <c r="HJ62" s="1080"/>
      <c r="HK62" s="1080"/>
      <c r="HL62" s="1080"/>
      <c r="HM62" s="1080"/>
      <c r="HN62" s="1080"/>
      <c r="HO62" s="1080"/>
      <c r="HP62" s="1080"/>
      <c r="HQ62" s="1080"/>
      <c r="HR62" s="1080"/>
      <c r="HS62" s="1080"/>
      <c r="HT62" s="1080"/>
      <c r="HU62" s="1080"/>
      <c r="HV62" s="1080"/>
      <c r="HW62" s="1080"/>
      <c r="HX62" s="1080"/>
      <c r="HY62" s="1080"/>
      <c r="HZ62" s="1080"/>
      <c r="IA62" s="1080"/>
      <c r="IB62" s="1080"/>
      <c r="IC62" s="1080"/>
      <c r="ID62" s="1080"/>
      <c r="IE62" s="1080"/>
      <c r="IF62" s="1080"/>
      <c r="IG62" s="1080"/>
      <c r="IH62" s="1080"/>
      <c r="II62" s="1080"/>
      <c r="IJ62" s="1080"/>
      <c r="IK62" s="1080"/>
      <c r="IL62" s="1080"/>
      <c r="IM62" s="1080"/>
      <c r="IN62" s="1080"/>
      <c r="IO62" s="1080"/>
      <c r="IP62" s="1080"/>
      <c r="IQ62" s="1080"/>
      <c r="IR62" s="1080"/>
      <c r="IS62" s="1080"/>
      <c r="IT62" s="1080"/>
      <c r="IU62" s="1080"/>
    </row>
    <row r="63" spans="1:255" ht="15" thickBot="1">
      <c r="A63" s="1124" t="s">
        <v>963</v>
      </c>
      <c r="B63" s="1125" t="s">
        <v>964</v>
      </c>
      <c r="C63" s="1090">
        <v>0</v>
      </c>
      <c r="D63" s="1091">
        <v>0</v>
      </c>
      <c r="E63" s="1092">
        <v>0</v>
      </c>
      <c r="F63" s="1093">
        <v>0</v>
      </c>
      <c r="G63" s="1090">
        <v>0</v>
      </c>
      <c r="H63" s="1091">
        <v>0</v>
      </c>
      <c r="I63" s="1092">
        <v>0</v>
      </c>
      <c r="J63" s="1093">
        <f t="shared" si="3"/>
        <v>0</v>
      </c>
      <c r="K63" s="1080"/>
      <c r="L63" s="1094"/>
      <c r="M63" s="1094"/>
      <c r="N63" s="1080"/>
      <c r="O63" s="1080"/>
      <c r="P63" s="1080"/>
      <c r="Q63" s="1080"/>
      <c r="R63" s="1080"/>
      <c r="S63" s="1080"/>
      <c r="T63" s="1080"/>
      <c r="U63" s="1080"/>
      <c r="V63" s="1080"/>
      <c r="W63" s="1080"/>
      <c r="X63" s="1080"/>
      <c r="Y63" s="1080"/>
      <c r="Z63" s="1080"/>
      <c r="AA63" s="1080"/>
      <c r="AB63" s="1080"/>
      <c r="AC63" s="1080"/>
      <c r="AD63" s="1080"/>
      <c r="AE63" s="1080"/>
      <c r="AF63" s="1080"/>
      <c r="AG63" s="1080"/>
      <c r="AH63" s="1080"/>
      <c r="AI63" s="1080"/>
      <c r="AJ63" s="1080"/>
      <c r="AK63" s="1080"/>
      <c r="AL63" s="1080"/>
      <c r="AM63" s="1080"/>
      <c r="AN63" s="1080"/>
      <c r="AO63" s="1080"/>
      <c r="AP63" s="1080"/>
      <c r="AQ63" s="1080"/>
      <c r="AR63" s="1080"/>
      <c r="AS63" s="1080"/>
      <c r="AT63" s="1080"/>
      <c r="AU63" s="1080"/>
      <c r="AV63" s="1080"/>
      <c r="AW63" s="1080"/>
      <c r="AX63" s="1080"/>
      <c r="AY63" s="1080"/>
      <c r="AZ63" s="1080"/>
      <c r="BA63" s="1080"/>
      <c r="BB63" s="1080"/>
      <c r="BC63" s="1080"/>
      <c r="BD63" s="1080"/>
      <c r="BE63" s="1080"/>
      <c r="BF63" s="1080"/>
      <c r="BG63" s="1080"/>
      <c r="BH63" s="1080"/>
      <c r="BI63" s="1080"/>
      <c r="BJ63" s="1080"/>
      <c r="BK63" s="1080"/>
      <c r="BL63" s="1080"/>
      <c r="BM63" s="1080"/>
      <c r="BN63" s="1080"/>
      <c r="BO63" s="1080"/>
      <c r="BP63" s="1080"/>
      <c r="BQ63" s="1080"/>
      <c r="BR63" s="1080"/>
      <c r="BS63" s="1080"/>
      <c r="BT63" s="1080"/>
      <c r="BU63" s="1080"/>
      <c r="BV63" s="1080"/>
      <c r="BW63" s="1080"/>
      <c r="BX63" s="1080"/>
      <c r="BY63" s="1080"/>
      <c r="BZ63" s="1080"/>
      <c r="CA63" s="1080"/>
      <c r="CB63" s="1080"/>
      <c r="CC63" s="1080"/>
      <c r="CD63" s="1080"/>
      <c r="CE63" s="1080"/>
      <c r="CF63" s="1080"/>
      <c r="CG63" s="1080"/>
      <c r="CH63" s="1080"/>
      <c r="CI63" s="1080"/>
      <c r="CJ63" s="1080"/>
      <c r="CK63" s="1080"/>
      <c r="CL63" s="1080"/>
      <c r="CM63" s="1080"/>
      <c r="CN63" s="1080"/>
      <c r="CO63" s="1080"/>
      <c r="CP63" s="1080"/>
      <c r="CQ63" s="1080"/>
      <c r="CR63" s="1080"/>
      <c r="CS63" s="1080"/>
      <c r="CT63" s="1080"/>
      <c r="CU63" s="1080"/>
      <c r="CV63" s="1080"/>
      <c r="CW63" s="1080"/>
      <c r="CX63" s="1080"/>
      <c r="CY63" s="1080"/>
      <c r="CZ63" s="1080"/>
      <c r="DA63" s="1080"/>
      <c r="DB63" s="1080"/>
      <c r="DC63" s="1080"/>
      <c r="DD63" s="1080"/>
      <c r="DE63" s="1080"/>
      <c r="DF63" s="1080"/>
      <c r="DG63" s="1080"/>
      <c r="DH63" s="1080"/>
      <c r="DI63" s="1080"/>
      <c r="DJ63" s="1080"/>
      <c r="DK63" s="1080"/>
      <c r="DL63" s="1080"/>
      <c r="DM63" s="1080"/>
      <c r="DN63" s="1080"/>
      <c r="DO63" s="1080"/>
      <c r="DP63" s="1080"/>
      <c r="DQ63" s="1080"/>
      <c r="DR63" s="1080"/>
      <c r="DS63" s="1080"/>
      <c r="DT63" s="1080"/>
      <c r="DU63" s="1080"/>
      <c r="DV63" s="1080"/>
      <c r="DW63" s="1080"/>
      <c r="DX63" s="1080"/>
      <c r="DY63" s="1080"/>
      <c r="DZ63" s="1080"/>
      <c r="EA63" s="1080"/>
      <c r="EB63" s="1080"/>
      <c r="EC63" s="1080"/>
      <c r="ED63" s="1080"/>
      <c r="EE63" s="1080"/>
      <c r="EF63" s="1080"/>
      <c r="EG63" s="1080"/>
      <c r="EH63" s="1080"/>
      <c r="EI63" s="1080"/>
      <c r="EJ63" s="1080"/>
      <c r="EK63" s="1080"/>
      <c r="EL63" s="1080"/>
      <c r="EM63" s="1080"/>
      <c r="EN63" s="1080"/>
      <c r="EO63" s="1080"/>
      <c r="EP63" s="1080"/>
      <c r="EQ63" s="1080"/>
      <c r="ER63" s="1080"/>
      <c r="ES63" s="1080"/>
      <c r="ET63" s="1080"/>
      <c r="EU63" s="1080"/>
      <c r="EV63" s="1080"/>
      <c r="EW63" s="1080"/>
      <c r="EX63" s="1080"/>
      <c r="EY63" s="1080"/>
      <c r="EZ63" s="1080"/>
      <c r="FA63" s="1080"/>
      <c r="FB63" s="1080"/>
      <c r="FC63" s="1080"/>
      <c r="FD63" s="1080"/>
      <c r="FE63" s="1080"/>
      <c r="FF63" s="1080"/>
      <c r="FG63" s="1080"/>
      <c r="FH63" s="1080"/>
      <c r="FI63" s="1080"/>
      <c r="FJ63" s="1080"/>
      <c r="FK63" s="1080"/>
      <c r="FL63" s="1080"/>
      <c r="FM63" s="1080"/>
      <c r="FN63" s="1080"/>
      <c r="FO63" s="1080"/>
      <c r="FP63" s="1080"/>
      <c r="FQ63" s="1080"/>
      <c r="FR63" s="1080"/>
      <c r="FS63" s="1080"/>
      <c r="FT63" s="1080"/>
      <c r="FU63" s="1080"/>
      <c r="FV63" s="1080"/>
      <c r="FW63" s="1080"/>
      <c r="FX63" s="1080"/>
      <c r="FY63" s="1080"/>
      <c r="FZ63" s="1080"/>
      <c r="GA63" s="1080"/>
      <c r="GB63" s="1080"/>
      <c r="GC63" s="1080"/>
      <c r="GD63" s="1080"/>
      <c r="GE63" s="1080"/>
      <c r="GF63" s="1080"/>
      <c r="GG63" s="1080"/>
      <c r="GH63" s="1080"/>
      <c r="GI63" s="1080"/>
      <c r="GJ63" s="1080"/>
      <c r="GK63" s="1080"/>
      <c r="GL63" s="1080"/>
      <c r="GM63" s="1080"/>
      <c r="GN63" s="1080"/>
      <c r="GO63" s="1080"/>
      <c r="GP63" s="1080"/>
      <c r="GQ63" s="1080"/>
      <c r="GR63" s="1080"/>
      <c r="GS63" s="1080"/>
      <c r="GT63" s="1080"/>
      <c r="GU63" s="1080"/>
      <c r="GV63" s="1080"/>
      <c r="GW63" s="1080"/>
      <c r="GX63" s="1080"/>
      <c r="GY63" s="1080"/>
      <c r="GZ63" s="1080"/>
      <c r="HA63" s="1080"/>
      <c r="HB63" s="1080"/>
      <c r="HC63" s="1080"/>
      <c r="HD63" s="1080"/>
      <c r="HE63" s="1080"/>
      <c r="HF63" s="1080"/>
      <c r="HG63" s="1080"/>
      <c r="HH63" s="1080"/>
      <c r="HI63" s="1080"/>
      <c r="HJ63" s="1080"/>
      <c r="HK63" s="1080"/>
      <c r="HL63" s="1080"/>
      <c r="HM63" s="1080"/>
      <c r="HN63" s="1080"/>
      <c r="HO63" s="1080"/>
      <c r="HP63" s="1080"/>
      <c r="HQ63" s="1080"/>
      <c r="HR63" s="1080"/>
      <c r="HS63" s="1080"/>
      <c r="HT63" s="1080"/>
      <c r="HU63" s="1080"/>
      <c r="HV63" s="1080"/>
      <c r="HW63" s="1080"/>
      <c r="HX63" s="1080"/>
      <c r="HY63" s="1080"/>
      <c r="HZ63" s="1080"/>
      <c r="IA63" s="1080"/>
      <c r="IB63" s="1080"/>
      <c r="IC63" s="1080"/>
      <c r="ID63" s="1080"/>
      <c r="IE63" s="1080"/>
      <c r="IF63" s="1080"/>
      <c r="IG63" s="1080"/>
      <c r="IH63" s="1080"/>
      <c r="II63" s="1080"/>
      <c r="IJ63" s="1080"/>
      <c r="IK63" s="1080"/>
      <c r="IL63" s="1080"/>
      <c r="IM63" s="1080"/>
      <c r="IN63" s="1080"/>
      <c r="IO63" s="1080"/>
      <c r="IP63" s="1080"/>
      <c r="IQ63" s="1080"/>
      <c r="IR63" s="1080"/>
      <c r="IS63" s="1080"/>
      <c r="IT63" s="1080"/>
      <c r="IU63" s="1080"/>
    </row>
    <row r="64" spans="1:255" ht="15" thickBot="1">
      <c r="A64" s="1120"/>
      <c r="B64" s="1121" t="s">
        <v>965</v>
      </c>
      <c r="C64" s="1731"/>
      <c r="D64" s="1732"/>
      <c r="E64" s="1732"/>
      <c r="F64" s="1733"/>
      <c r="G64" s="1731"/>
      <c r="H64" s="1732"/>
      <c r="I64" s="1732"/>
      <c r="J64" s="1733"/>
      <c r="K64" s="1080"/>
      <c r="L64" s="1094"/>
      <c r="M64" s="1094"/>
      <c r="N64" s="1080"/>
      <c r="O64" s="1080"/>
      <c r="P64" s="1080"/>
      <c r="Q64" s="1080"/>
      <c r="R64" s="1080"/>
      <c r="S64" s="1080"/>
      <c r="T64" s="1080"/>
      <c r="U64" s="1080"/>
      <c r="V64" s="1080"/>
      <c r="W64" s="1080"/>
      <c r="X64" s="1080"/>
      <c r="Y64" s="1080"/>
      <c r="Z64" s="1080"/>
      <c r="AA64" s="1080"/>
      <c r="AB64" s="1080"/>
      <c r="AC64" s="1080"/>
      <c r="AD64" s="1080"/>
      <c r="AE64" s="1080"/>
      <c r="AF64" s="1080"/>
      <c r="AG64" s="1080"/>
      <c r="AH64" s="1080"/>
      <c r="AI64" s="1080"/>
      <c r="AJ64" s="1080"/>
      <c r="AK64" s="1080"/>
      <c r="AL64" s="1080"/>
      <c r="AM64" s="1080"/>
      <c r="AN64" s="1080"/>
      <c r="AO64" s="1080"/>
      <c r="AP64" s="1080"/>
      <c r="AQ64" s="1080"/>
      <c r="AR64" s="1080"/>
      <c r="AS64" s="1080"/>
      <c r="AT64" s="1080"/>
      <c r="AU64" s="1080"/>
      <c r="AV64" s="1080"/>
      <c r="AW64" s="1080"/>
      <c r="AX64" s="1080"/>
      <c r="AY64" s="1080"/>
      <c r="AZ64" s="1080"/>
      <c r="BA64" s="1080"/>
      <c r="BB64" s="1080"/>
      <c r="BC64" s="1080"/>
      <c r="BD64" s="1080"/>
      <c r="BE64" s="1080"/>
      <c r="BF64" s="1080"/>
      <c r="BG64" s="1080"/>
      <c r="BH64" s="1080"/>
      <c r="BI64" s="1080"/>
      <c r="BJ64" s="1080"/>
      <c r="BK64" s="1080"/>
      <c r="BL64" s="1080"/>
      <c r="BM64" s="1080"/>
      <c r="BN64" s="1080"/>
      <c r="BO64" s="1080"/>
      <c r="BP64" s="1080"/>
      <c r="BQ64" s="1080"/>
      <c r="BR64" s="1080"/>
      <c r="BS64" s="1080"/>
      <c r="BT64" s="1080"/>
      <c r="BU64" s="1080"/>
      <c r="BV64" s="1080"/>
      <c r="BW64" s="1080"/>
      <c r="BX64" s="1080"/>
      <c r="BY64" s="1080"/>
      <c r="BZ64" s="1080"/>
      <c r="CA64" s="1080"/>
      <c r="CB64" s="1080"/>
      <c r="CC64" s="1080"/>
      <c r="CD64" s="1080"/>
      <c r="CE64" s="1080"/>
      <c r="CF64" s="1080"/>
      <c r="CG64" s="1080"/>
      <c r="CH64" s="1080"/>
      <c r="CI64" s="1080"/>
      <c r="CJ64" s="1080"/>
      <c r="CK64" s="1080"/>
      <c r="CL64" s="1080"/>
      <c r="CM64" s="1080"/>
      <c r="CN64" s="1080"/>
      <c r="CO64" s="1080"/>
      <c r="CP64" s="1080"/>
      <c r="CQ64" s="1080"/>
      <c r="CR64" s="1080"/>
      <c r="CS64" s="1080"/>
      <c r="CT64" s="1080"/>
      <c r="CU64" s="1080"/>
      <c r="CV64" s="1080"/>
      <c r="CW64" s="1080"/>
      <c r="CX64" s="1080"/>
      <c r="CY64" s="1080"/>
      <c r="CZ64" s="1080"/>
      <c r="DA64" s="1080"/>
      <c r="DB64" s="1080"/>
      <c r="DC64" s="1080"/>
      <c r="DD64" s="1080"/>
      <c r="DE64" s="1080"/>
      <c r="DF64" s="1080"/>
      <c r="DG64" s="1080"/>
      <c r="DH64" s="1080"/>
      <c r="DI64" s="1080"/>
      <c r="DJ64" s="1080"/>
      <c r="DK64" s="1080"/>
      <c r="DL64" s="1080"/>
      <c r="DM64" s="1080"/>
      <c r="DN64" s="1080"/>
      <c r="DO64" s="1080"/>
      <c r="DP64" s="1080"/>
      <c r="DQ64" s="1080"/>
      <c r="DR64" s="1080"/>
      <c r="DS64" s="1080"/>
      <c r="DT64" s="1080"/>
      <c r="DU64" s="1080"/>
      <c r="DV64" s="1080"/>
      <c r="DW64" s="1080"/>
      <c r="DX64" s="1080"/>
      <c r="DY64" s="1080"/>
      <c r="DZ64" s="1080"/>
      <c r="EA64" s="1080"/>
      <c r="EB64" s="1080"/>
      <c r="EC64" s="1080"/>
      <c r="ED64" s="1080"/>
      <c r="EE64" s="1080"/>
      <c r="EF64" s="1080"/>
      <c r="EG64" s="1080"/>
      <c r="EH64" s="1080"/>
      <c r="EI64" s="1080"/>
      <c r="EJ64" s="1080"/>
      <c r="EK64" s="1080"/>
      <c r="EL64" s="1080"/>
      <c r="EM64" s="1080"/>
      <c r="EN64" s="1080"/>
      <c r="EO64" s="1080"/>
      <c r="EP64" s="1080"/>
      <c r="EQ64" s="1080"/>
      <c r="ER64" s="1080"/>
      <c r="ES64" s="1080"/>
      <c r="ET64" s="1080"/>
      <c r="EU64" s="1080"/>
      <c r="EV64" s="1080"/>
      <c r="EW64" s="1080"/>
      <c r="EX64" s="1080"/>
      <c r="EY64" s="1080"/>
      <c r="EZ64" s="1080"/>
      <c r="FA64" s="1080"/>
      <c r="FB64" s="1080"/>
      <c r="FC64" s="1080"/>
      <c r="FD64" s="1080"/>
      <c r="FE64" s="1080"/>
      <c r="FF64" s="1080"/>
      <c r="FG64" s="1080"/>
      <c r="FH64" s="1080"/>
      <c r="FI64" s="1080"/>
      <c r="FJ64" s="1080"/>
      <c r="FK64" s="1080"/>
      <c r="FL64" s="1080"/>
      <c r="FM64" s="1080"/>
      <c r="FN64" s="1080"/>
      <c r="FO64" s="1080"/>
      <c r="FP64" s="1080"/>
      <c r="FQ64" s="1080"/>
      <c r="FR64" s="1080"/>
      <c r="FS64" s="1080"/>
      <c r="FT64" s="1080"/>
      <c r="FU64" s="1080"/>
      <c r="FV64" s="1080"/>
      <c r="FW64" s="1080"/>
      <c r="FX64" s="1080"/>
      <c r="FY64" s="1080"/>
      <c r="FZ64" s="1080"/>
      <c r="GA64" s="1080"/>
      <c r="GB64" s="1080"/>
      <c r="GC64" s="1080"/>
      <c r="GD64" s="1080"/>
      <c r="GE64" s="1080"/>
      <c r="GF64" s="1080"/>
      <c r="GG64" s="1080"/>
      <c r="GH64" s="1080"/>
      <c r="GI64" s="1080"/>
      <c r="GJ64" s="1080"/>
      <c r="GK64" s="1080"/>
      <c r="GL64" s="1080"/>
      <c r="GM64" s="1080"/>
      <c r="GN64" s="1080"/>
      <c r="GO64" s="1080"/>
      <c r="GP64" s="1080"/>
      <c r="GQ64" s="1080"/>
      <c r="GR64" s="1080"/>
      <c r="GS64" s="1080"/>
      <c r="GT64" s="1080"/>
      <c r="GU64" s="1080"/>
      <c r="GV64" s="1080"/>
      <c r="GW64" s="1080"/>
      <c r="GX64" s="1080"/>
      <c r="GY64" s="1080"/>
      <c r="GZ64" s="1080"/>
      <c r="HA64" s="1080"/>
      <c r="HB64" s="1080"/>
      <c r="HC64" s="1080"/>
      <c r="HD64" s="1080"/>
      <c r="HE64" s="1080"/>
      <c r="HF64" s="1080"/>
      <c r="HG64" s="1080"/>
      <c r="HH64" s="1080"/>
      <c r="HI64" s="1080"/>
      <c r="HJ64" s="1080"/>
      <c r="HK64" s="1080"/>
      <c r="HL64" s="1080"/>
      <c r="HM64" s="1080"/>
      <c r="HN64" s="1080"/>
      <c r="HO64" s="1080"/>
      <c r="HP64" s="1080"/>
      <c r="HQ64" s="1080"/>
      <c r="HR64" s="1080"/>
      <c r="HS64" s="1080"/>
      <c r="HT64" s="1080"/>
      <c r="HU64" s="1080"/>
      <c r="HV64" s="1080"/>
      <c r="HW64" s="1080"/>
      <c r="HX64" s="1080"/>
      <c r="HY64" s="1080"/>
      <c r="HZ64" s="1080"/>
      <c r="IA64" s="1080"/>
      <c r="IB64" s="1080"/>
      <c r="IC64" s="1080"/>
      <c r="ID64" s="1080"/>
      <c r="IE64" s="1080"/>
      <c r="IF64" s="1080"/>
      <c r="IG64" s="1080"/>
      <c r="IH64" s="1080"/>
      <c r="II64" s="1080"/>
      <c r="IJ64" s="1080"/>
      <c r="IK64" s="1080"/>
      <c r="IL64" s="1080"/>
      <c r="IM64" s="1080"/>
      <c r="IN64" s="1080"/>
      <c r="IO64" s="1080"/>
      <c r="IP64" s="1080"/>
      <c r="IQ64" s="1080"/>
      <c r="IR64" s="1080"/>
      <c r="IS64" s="1080"/>
      <c r="IT64" s="1080"/>
      <c r="IU64" s="1080"/>
    </row>
    <row r="65" spans="1:255">
      <c r="A65" s="1126" t="s">
        <v>966</v>
      </c>
      <c r="B65" s="1127" t="s">
        <v>967</v>
      </c>
      <c r="C65" s="1128">
        <v>17679.322499999998</v>
      </c>
      <c r="D65" s="1129">
        <v>10057.27174</v>
      </c>
      <c r="E65" s="1130">
        <v>3710.6362200000008</v>
      </c>
      <c r="F65" s="1131">
        <v>31447.230459999999</v>
      </c>
      <c r="G65" s="1128">
        <v>20386.511999999999</v>
      </c>
      <c r="H65" s="1129">
        <v>10715.41324</v>
      </c>
      <c r="I65" s="1130">
        <v>4266.59951</v>
      </c>
      <c r="J65" s="1131">
        <f>I65+H65+G65</f>
        <v>35368.524749999997</v>
      </c>
      <c r="K65" s="1080"/>
      <c r="L65" s="1094"/>
      <c r="M65" s="1094"/>
      <c r="N65" s="1080"/>
      <c r="O65" s="1080"/>
      <c r="P65" s="1080"/>
      <c r="Q65" s="1080"/>
      <c r="R65" s="1080"/>
      <c r="S65" s="1080"/>
      <c r="T65" s="1080"/>
      <c r="U65" s="1080"/>
      <c r="V65" s="1080"/>
      <c r="W65" s="1080"/>
      <c r="X65" s="1080"/>
      <c r="Y65" s="1080"/>
      <c r="Z65" s="1080"/>
      <c r="AA65" s="1080"/>
      <c r="AB65" s="1080"/>
      <c r="AC65" s="1080"/>
      <c r="AD65" s="1080"/>
      <c r="AE65" s="1080"/>
      <c r="AF65" s="1080"/>
      <c r="AG65" s="1080"/>
      <c r="AH65" s="1080"/>
      <c r="AI65" s="1080"/>
      <c r="AJ65" s="1080"/>
      <c r="AK65" s="1080"/>
      <c r="AL65" s="1080"/>
      <c r="AM65" s="1080"/>
      <c r="AN65" s="1080"/>
      <c r="AO65" s="1080"/>
      <c r="AP65" s="1080"/>
      <c r="AQ65" s="1080"/>
      <c r="AR65" s="1080"/>
      <c r="AS65" s="1080"/>
      <c r="AT65" s="1080"/>
      <c r="AU65" s="1080"/>
      <c r="AV65" s="1080"/>
      <c r="AW65" s="1080"/>
      <c r="AX65" s="1080"/>
      <c r="AY65" s="1080"/>
      <c r="AZ65" s="1080"/>
      <c r="BA65" s="1080"/>
      <c r="BB65" s="1080"/>
      <c r="BC65" s="1080"/>
      <c r="BD65" s="1080"/>
      <c r="BE65" s="1080"/>
      <c r="BF65" s="1080"/>
      <c r="BG65" s="1080"/>
      <c r="BH65" s="1080"/>
      <c r="BI65" s="1080"/>
      <c r="BJ65" s="1080"/>
      <c r="BK65" s="1080"/>
      <c r="BL65" s="1080"/>
      <c r="BM65" s="1080"/>
      <c r="BN65" s="1080"/>
      <c r="BO65" s="1080"/>
      <c r="BP65" s="1080"/>
      <c r="BQ65" s="1080"/>
      <c r="BR65" s="1080"/>
      <c r="BS65" s="1080"/>
      <c r="BT65" s="1080"/>
      <c r="BU65" s="1080"/>
      <c r="BV65" s="1080"/>
      <c r="BW65" s="1080"/>
      <c r="BX65" s="1080"/>
      <c r="BY65" s="1080"/>
      <c r="BZ65" s="1080"/>
      <c r="CA65" s="1080"/>
      <c r="CB65" s="1080"/>
      <c r="CC65" s="1080"/>
      <c r="CD65" s="1080"/>
      <c r="CE65" s="1080"/>
      <c r="CF65" s="1080"/>
      <c r="CG65" s="1080"/>
      <c r="CH65" s="1080"/>
      <c r="CI65" s="1080"/>
      <c r="CJ65" s="1080"/>
      <c r="CK65" s="1080"/>
      <c r="CL65" s="1080"/>
      <c r="CM65" s="1080"/>
      <c r="CN65" s="1080"/>
      <c r="CO65" s="1080"/>
      <c r="CP65" s="1080"/>
      <c r="CQ65" s="1080"/>
      <c r="CR65" s="1080"/>
      <c r="CS65" s="1080"/>
      <c r="CT65" s="1080"/>
      <c r="CU65" s="1080"/>
      <c r="CV65" s="1080"/>
      <c r="CW65" s="1080"/>
      <c r="CX65" s="1080"/>
      <c r="CY65" s="1080"/>
      <c r="CZ65" s="1080"/>
      <c r="DA65" s="1080"/>
      <c r="DB65" s="1080"/>
      <c r="DC65" s="1080"/>
      <c r="DD65" s="1080"/>
      <c r="DE65" s="1080"/>
      <c r="DF65" s="1080"/>
      <c r="DG65" s="1080"/>
      <c r="DH65" s="1080"/>
      <c r="DI65" s="1080"/>
      <c r="DJ65" s="1080"/>
      <c r="DK65" s="1080"/>
      <c r="DL65" s="1080"/>
      <c r="DM65" s="1080"/>
      <c r="DN65" s="1080"/>
      <c r="DO65" s="1080"/>
      <c r="DP65" s="1080"/>
      <c r="DQ65" s="1080"/>
      <c r="DR65" s="1080"/>
      <c r="DS65" s="1080"/>
      <c r="DT65" s="1080"/>
      <c r="DU65" s="1080"/>
      <c r="DV65" s="1080"/>
      <c r="DW65" s="1080"/>
      <c r="DX65" s="1080"/>
      <c r="DY65" s="1080"/>
      <c r="DZ65" s="1080"/>
      <c r="EA65" s="1080"/>
      <c r="EB65" s="1080"/>
      <c r="EC65" s="1080"/>
      <c r="ED65" s="1080"/>
      <c r="EE65" s="1080"/>
      <c r="EF65" s="1080"/>
      <c r="EG65" s="1080"/>
      <c r="EH65" s="1080"/>
      <c r="EI65" s="1080"/>
      <c r="EJ65" s="1080"/>
      <c r="EK65" s="1080"/>
      <c r="EL65" s="1080"/>
      <c r="EM65" s="1080"/>
      <c r="EN65" s="1080"/>
      <c r="EO65" s="1080"/>
      <c r="EP65" s="1080"/>
      <c r="EQ65" s="1080"/>
      <c r="ER65" s="1080"/>
      <c r="ES65" s="1080"/>
      <c r="ET65" s="1080"/>
      <c r="EU65" s="1080"/>
      <c r="EV65" s="1080"/>
      <c r="EW65" s="1080"/>
      <c r="EX65" s="1080"/>
      <c r="EY65" s="1080"/>
      <c r="EZ65" s="1080"/>
      <c r="FA65" s="1080"/>
      <c r="FB65" s="1080"/>
      <c r="FC65" s="1080"/>
      <c r="FD65" s="1080"/>
      <c r="FE65" s="1080"/>
      <c r="FF65" s="1080"/>
      <c r="FG65" s="1080"/>
      <c r="FH65" s="1080"/>
      <c r="FI65" s="1080"/>
      <c r="FJ65" s="1080"/>
      <c r="FK65" s="1080"/>
      <c r="FL65" s="1080"/>
      <c r="FM65" s="1080"/>
      <c r="FN65" s="1080"/>
      <c r="FO65" s="1080"/>
      <c r="FP65" s="1080"/>
      <c r="FQ65" s="1080"/>
      <c r="FR65" s="1080"/>
      <c r="FS65" s="1080"/>
      <c r="FT65" s="1080"/>
      <c r="FU65" s="1080"/>
      <c r="FV65" s="1080"/>
      <c r="FW65" s="1080"/>
      <c r="FX65" s="1080"/>
      <c r="FY65" s="1080"/>
      <c r="FZ65" s="1080"/>
      <c r="GA65" s="1080"/>
      <c r="GB65" s="1080"/>
      <c r="GC65" s="1080"/>
      <c r="GD65" s="1080"/>
      <c r="GE65" s="1080"/>
      <c r="GF65" s="1080"/>
      <c r="GG65" s="1080"/>
      <c r="GH65" s="1080"/>
      <c r="GI65" s="1080"/>
      <c r="GJ65" s="1080"/>
      <c r="GK65" s="1080"/>
      <c r="GL65" s="1080"/>
      <c r="GM65" s="1080"/>
      <c r="GN65" s="1080"/>
      <c r="GO65" s="1080"/>
      <c r="GP65" s="1080"/>
      <c r="GQ65" s="1080"/>
      <c r="GR65" s="1080"/>
      <c r="GS65" s="1080"/>
      <c r="GT65" s="1080"/>
      <c r="GU65" s="1080"/>
      <c r="GV65" s="1080"/>
      <c r="GW65" s="1080"/>
      <c r="GX65" s="1080"/>
      <c r="GY65" s="1080"/>
      <c r="GZ65" s="1080"/>
      <c r="HA65" s="1080"/>
      <c r="HB65" s="1080"/>
      <c r="HC65" s="1080"/>
      <c r="HD65" s="1080"/>
      <c r="HE65" s="1080"/>
      <c r="HF65" s="1080"/>
      <c r="HG65" s="1080"/>
      <c r="HH65" s="1080"/>
      <c r="HI65" s="1080"/>
      <c r="HJ65" s="1080"/>
      <c r="HK65" s="1080"/>
      <c r="HL65" s="1080"/>
      <c r="HM65" s="1080"/>
      <c r="HN65" s="1080"/>
      <c r="HO65" s="1080"/>
      <c r="HP65" s="1080"/>
      <c r="HQ65" s="1080"/>
      <c r="HR65" s="1080"/>
      <c r="HS65" s="1080"/>
      <c r="HT65" s="1080"/>
      <c r="HU65" s="1080"/>
      <c r="HV65" s="1080"/>
      <c r="HW65" s="1080"/>
      <c r="HX65" s="1080"/>
      <c r="HY65" s="1080"/>
      <c r="HZ65" s="1080"/>
      <c r="IA65" s="1080"/>
      <c r="IB65" s="1080"/>
      <c r="IC65" s="1080"/>
      <c r="ID65" s="1080"/>
      <c r="IE65" s="1080"/>
      <c r="IF65" s="1080"/>
      <c r="IG65" s="1080"/>
      <c r="IH65" s="1080"/>
      <c r="II65" s="1080"/>
      <c r="IJ65" s="1080"/>
      <c r="IK65" s="1080"/>
      <c r="IL65" s="1080"/>
      <c r="IM65" s="1080"/>
      <c r="IN65" s="1080"/>
      <c r="IO65" s="1080"/>
      <c r="IP65" s="1080"/>
      <c r="IQ65" s="1080"/>
      <c r="IR65" s="1080"/>
      <c r="IS65" s="1080"/>
      <c r="IT65" s="1080"/>
      <c r="IU65" s="1080"/>
    </row>
    <row r="66" spans="1:255">
      <c r="A66" s="1132" t="s">
        <v>968</v>
      </c>
      <c r="B66" s="1133" t="s">
        <v>955</v>
      </c>
      <c r="C66" s="1097">
        <v>4647.9342999999999</v>
      </c>
      <c r="D66" s="1098">
        <v>1674.5150000000001</v>
      </c>
      <c r="E66" s="1099">
        <v>14.004</v>
      </c>
      <c r="F66" s="1100">
        <v>6336.4533000000001</v>
      </c>
      <c r="G66" s="1097">
        <v>4410.9827999999998</v>
      </c>
      <c r="H66" s="1098">
        <v>1880.5546999999999</v>
      </c>
      <c r="I66" s="1099">
        <v>406.32800000000026</v>
      </c>
      <c r="J66" s="1100">
        <f>I66+H66+G66</f>
        <v>6697.8654999999999</v>
      </c>
      <c r="K66" s="1080"/>
      <c r="L66" s="1094"/>
      <c r="M66" s="1094"/>
      <c r="N66" s="1080"/>
      <c r="O66" s="1080"/>
      <c r="P66" s="1080"/>
      <c r="Q66" s="1080"/>
      <c r="R66" s="1080"/>
      <c r="S66" s="1080"/>
      <c r="T66" s="1080"/>
      <c r="U66" s="1080"/>
      <c r="V66" s="1080"/>
      <c r="W66" s="1080"/>
      <c r="X66" s="1080"/>
      <c r="Y66" s="1080"/>
      <c r="Z66" s="1080"/>
      <c r="AA66" s="1080"/>
      <c r="AB66" s="1080"/>
      <c r="AC66" s="1080"/>
      <c r="AD66" s="1080"/>
      <c r="AE66" s="1080"/>
      <c r="AF66" s="1080"/>
      <c r="AG66" s="1080"/>
      <c r="AH66" s="1080"/>
      <c r="AI66" s="1080"/>
      <c r="AJ66" s="1080"/>
      <c r="AK66" s="1080"/>
      <c r="AL66" s="1080"/>
      <c r="AM66" s="1080"/>
      <c r="AN66" s="1080"/>
      <c r="AO66" s="1080"/>
      <c r="AP66" s="1080"/>
      <c r="AQ66" s="1080"/>
      <c r="AR66" s="1080"/>
      <c r="AS66" s="1080"/>
      <c r="AT66" s="1080"/>
      <c r="AU66" s="1080"/>
      <c r="AV66" s="1080"/>
      <c r="AW66" s="1080"/>
      <c r="AX66" s="1080"/>
      <c r="AY66" s="1080"/>
      <c r="AZ66" s="1080"/>
      <c r="BA66" s="1080"/>
      <c r="BB66" s="1080"/>
      <c r="BC66" s="1080"/>
      <c r="BD66" s="1080"/>
      <c r="BE66" s="1080"/>
      <c r="BF66" s="1080"/>
      <c r="BG66" s="1080"/>
      <c r="BH66" s="1080"/>
      <c r="BI66" s="1080"/>
      <c r="BJ66" s="1080"/>
      <c r="BK66" s="1080"/>
      <c r="BL66" s="1080"/>
      <c r="BM66" s="1080"/>
      <c r="BN66" s="1080"/>
      <c r="BO66" s="1080"/>
      <c r="BP66" s="1080"/>
      <c r="BQ66" s="1080"/>
      <c r="BR66" s="1080"/>
      <c r="BS66" s="1080"/>
      <c r="BT66" s="1080"/>
      <c r="BU66" s="1080"/>
      <c r="BV66" s="1080"/>
      <c r="BW66" s="1080"/>
      <c r="BX66" s="1080"/>
      <c r="BY66" s="1080"/>
      <c r="BZ66" s="1080"/>
      <c r="CA66" s="1080"/>
      <c r="CB66" s="1080"/>
      <c r="CC66" s="1080"/>
      <c r="CD66" s="1080"/>
      <c r="CE66" s="1080"/>
      <c r="CF66" s="1080"/>
      <c r="CG66" s="1080"/>
      <c r="CH66" s="1080"/>
      <c r="CI66" s="1080"/>
      <c r="CJ66" s="1080"/>
      <c r="CK66" s="1080"/>
      <c r="CL66" s="1080"/>
      <c r="CM66" s="1080"/>
      <c r="CN66" s="1080"/>
      <c r="CO66" s="1080"/>
      <c r="CP66" s="1080"/>
      <c r="CQ66" s="1080"/>
      <c r="CR66" s="1080"/>
      <c r="CS66" s="1080"/>
      <c r="CT66" s="1080"/>
      <c r="CU66" s="1080"/>
      <c r="CV66" s="1080"/>
      <c r="CW66" s="1080"/>
      <c r="CX66" s="1080"/>
      <c r="CY66" s="1080"/>
      <c r="CZ66" s="1080"/>
      <c r="DA66" s="1080"/>
      <c r="DB66" s="1080"/>
      <c r="DC66" s="1080"/>
      <c r="DD66" s="1080"/>
      <c r="DE66" s="1080"/>
      <c r="DF66" s="1080"/>
      <c r="DG66" s="1080"/>
      <c r="DH66" s="1080"/>
      <c r="DI66" s="1080"/>
      <c r="DJ66" s="1080"/>
      <c r="DK66" s="1080"/>
      <c r="DL66" s="1080"/>
      <c r="DM66" s="1080"/>
      <c r="DN66" s="1080"/>
      <c r="DO66" s="1080"/>
      <c r="DP66" s="1080"/>
      <c r="DQ66" s="1080"/>
      <c r="DR66" s="1080"/>
      <c r="DS66" s="1080"/>
      <c r="DT66" s="1080"/>
      <c r="DU66" s="1080"/>
      <c r="DV66" s="1080"/>
      <c r="DW66" s="1080"/>
      <c r="DX66" s="1080"/>
      <c r="DY66" s="1080"/>
      <c r="DZ66" s="1080"/>
      <c r="EA66" s="1080"/>
      <c r="EB66" s="1080"/>
      <c r="EC66" s="1080"/>
      <c r="ED66" s="1080"/>
      <c r="EE66" s="1080"/>
      <c r="EF66" s="1080"/>
      <c r="EG66" s="1080"/>
      <c r="EH66" s="1080"/>
      <c r="EI66" s="1080"/>
      <c r="EJ66" s="1080"/>
      <c r="EK66" s="1080"/>
      <c r="EL66" s="1080"/>
      <c r="EM66" s="1080"/>
      <c r="EN66" s="1080"/>
      <c r="EO66" s="1080"/>
      <c r="EP66" s="1080"/>
      <c r="EQ66" s="1080"/>
      <c r="ER66" s="1080"/>
      <c r="ES66" s="1080"/>
      <c r="ET66" s="1080"/>
      <c r="EU66" s="1080"/>
      <c r="EV66" s="1080"/>
      <c r="EW66" s="1080"/>
      <c r="EX66" s="1080"/>
      <c r="EY66" s="1080"/>
      <c r="EZ66" s="1080"/>
      <c r="FA66" s="1080"/>
      <c r="FB66" s="1080"/>
      <c r="FC66" s="1080"/>
      <c r="FD66" s="1080"/>
      <c r="FE66" s="1080"/>
      <c r="FF66" s="1080"/>
      <c r="FG66" s="1080"/>
      <c r="FH66" s="1080"/>
      <c r="FI66" s="1080"/>
      <c r="FJ66" s="1080"/>
      <c r="FK66" s="1080"/>
      <c r="FL66" s="1080"/>
      <c r="FM66" s="1080"/>
      <c r="FN66" s="1080"/>
      <c r="FO66" s="1080"/>
      <c r="FP66" s="1080"/>
      <c r="FQ66" s="1080"/>
      <c r="FR66" s="1080"/>
      <c r="FS66" s="1080"/>
      <c r="FT66" s="1080"/>
      <c r="FU66" s="1080"/>
      <c r="FV66" s="1080"/>
      <c r="FW66" s="1080"/>
      <c r="FX66" s="1080"/>
      <c r="FY66" s="1080"/>
      <c r="FZ66" s="1080"/>
      <c r="GA66" s="1080"/>
      <c r="GB66" s="1080"/>
      <c r="GC66" s="1080"/>
      <c r="GD66" s="1080"/>
      <c r="GE66" s="1080"/>
      <c r="GF66" s="1080"/>
      <c r="GG66" s="1080"/>
      <c r="GH66" s="1080"/>
      <c r="GI66" s="1080"/>
      <c r="GJ66" s="1080"/>
      <c r="GK66" s="1080"/>
      <c r="GL66" s="1080"/>
      <c r="GM66" s="1080"/>
      <c r="GN66" s="1080"/>
      <c r="GO66" s="1080"/>
      <c r="GP66" s="1080"/>
      <c r="GQ66" s="1080"/>
      <c r="GR66" s="1080"/>
      <c r="GS66" s="1080"/>
      <c r="GT66" s="1080"/>
      <c r="GU66" s="1080"/>
      <c r="GV66" s="1080"/>
      <c r="GW66" s="1080"/>
      <c r="GX66" s="1080"/>
      <c r="GY66" s="1080"/>
      <c r="GZ66" s="1080"/>
      <c r="HA66" s="1080"/>
      <c r="HB66" s="1080"/>
      <c r="HC66" s="1080"/>
      <c r="HD66" s="1080"/>
      <c r="HE66" s="1080"/>
      <c r="HF66" s="1080"/>
      <c r="HG66" s="1080"/>
      <c r="HH66" s="1080"/>
      <c r="HI66" s="1080"/>
      <c r="HJ66" s="1080"/>
      <c r="HK66" s="1080"/>
      <c r="HL66" s="1080"/>
      <c r="HM66" s="1080"/>
      <c r="HN66" s="1080"/>
      <c r="HO66" s="1080"/>
      <c r="HP66" s="1080"/>
      <c r="HQ66" s="1080"/>
      <c r="HR66" s="1080"/>
      <c r="HS66" s="1080"/>
      <c r="HT66" s="1080"/>
      <c r="HU66" s="1080"/>
      <c r="HV66" s="1080"/>
      <c r="HW66" s="1080"/>
      <c r="HX66" s="1080"/>
      <c r="HY66" s="1080"/>
      <c r="HZ66" s="1080"/>
      <c r="IA66" s="1080"/>
      <c r="IB66" s="1080"/>
      <c r="IC66" s="1080"/>
      <c r="ID66" s="1080"/>
      <c r="IE66" s="1080"/>
      <c r="IF66" s="1080"/>
      <c r="IG66" s="1080"/>
      <c r="IH66" s="1080"/>
      <c r="II66" s="1080"/>
      <c r="IJ66" s="1080"/>
      <c r="IK66" s="1080"/>
      <c r="IL66" s="1080"/>
      <c r="IM66" s="1080"/>
      <c r="IN66" s="1080"/>
      <c r="IO66" s="1080"/>
      <c r="IP66" s="1080"/>
      <c r="IQ66" s="1080"/>
      <c r="IR66" s="1080"/>
      <c r="IS66" s="1080"/>
      <c r="IT66" s="1080"/>
      <c r="IU66" s="1080"/>
    </row>
    <row r="67" spans="1:255" ht="15" thickBot="1">
      <c r="A67" s="1124" t="s">
        <v>969</v>
      </c>
      <c r="B67" s="1134" t="s">
        <v>957</v>
      </c>
      <c r="C67" s="1090">
        <v>0</v>
      </c>
      <c r="D67" s="1091">
        <v>0</v>
      </c>
      <c r="E67" s="1092">
        <v>0</v>
      </c>
      <c r="F67" s="1093">
        <v>0</v>
      </c>
      <c r="G67" s="1090">
        <v>0</v>
      </c>
      <c r="H67" s="1091">
        <v>0</v>
      </c>
      <c r="I67" s="1092">
        <v>0</v>
      </c>
      <c r="J67" s="1093">
        <f>I67+H67+G67</f>
        <v>0</v>
      </c>
      <c r="K67" s="1080"/>
      <c r="L67" s="1094"/>
      <c r="M67" s="1094"/>
      <c r="N67" s="1080"/>
      <c r="O67" s="1080"/>
      <c r="P67" s="1080"/>
      <c r="Q67" s="1080"/>
      <c r="R67" s="1080"/>
      <c r="S67" s="1080"/>
      <c r="T67" s="1080"/>
      <c r="U67" s="1080"/>
      <c r="V67" s="1080"/>
      <c r="W67" s="1080"/>
      <c r="X67" s="1080"/>
      <c r="Y67" s="1080"/>
      <c r="Z67" s="1080"/>
      <c r="AA67" s="1080"/>
      <c r="AB67" s="1080"/>
      <c r="AC67" s="1080"/>
      <c r="AD67" s="1080"/>
      <c r="AE67" s="1080"/>
      <c r="AF67" s="1080"/>
      <c r="AG67" s="1080"/>
      <c r="AH67" s="1080"/>
      <c r="AI67" s="1080"/>
      <c r="AJ67" s="1080"/>
      <c r="AK67" s="1080"/>
      <c r="AL67" s="1080"/>
      <c r="AM67" s="1080"/>
      <c r="AN67" s="1080"/>
      <c r="AO67" s="1080"/>
      <c r="AP67" s="1080"/>
      <c r="AQ67" s="1080"/>
      <c r="AR67" s="1080"/>
      <c r="AS67" s="1080"/>
      <c r="AT67" s="1080"/>
      <c r="AU67" s="1080"/>
      <c r="AV67" s="1080"/>
      <c r="AW67" s="1080"/>
      <c r="AX67" s="1080"/>
      <c r="AY67" s="1080"/>
      <c r="AZ67" s="1080"/>
      <c r="BA67" s="1080"/>
      <c r="BB67" s="1080"/>
      <c r="BC67" s="1080"/>
      <c r="BD67" s="1080"/>
      <c r="BE67" s="1080"/>
      <c r="BF67" s="1080"/>
      <c r="BG67" s="1080"/>
      <c r="BH67" s="1080"/>
      <c r="BI67" s="1080"/>
      <c r="BJ67" s="1080"/>
      <c r="BK67" s="1080"/>
      <c r="BL67" s="1080"/>
      <c r="BM67" s="1080"/>
      <c r="BN67" s="1080"/>
      <c r="BO67" s="1080"/>
      <c r="BP67" s="1080"/>
      <c r="BQ67" s="1080"/>
      <c r="BR67" s="1080"/>
      <c r="BS67" s="1080"/>
      <c r="BT67" s="1080"/>
      <c r="BU67" s="1080"/>
      <c r="BV67" s="1080"/>
      <c r="BW67" s="1080"/>
      <c r="BX67" s="1080"/>
      <c r="BY67" s="1080"/>
      <c r="BZ67" s="1080"/>
      <c r="CA67" s="1080"/>
      <c r="CB67" s="1080"/>
      <c r="CC67" s="1080"/>
      <c r="CD67" s="1080"/>
      <c r="CE67" s="1080"/>
      <c r="CF67" s="1080"/>
      <c r="CG67" s="1080"/>
      <c r="CH67" s="1080"/>
      <c r="CI67" s="1080"/>
      <c r="CJ67" s="1080"/>
      <c r="CK67" s="1080"/>
      <c r="CL67" s="1080"/>
      <c r="CM67" s="1080"/>
      <c r="CN67" s="1080"/>
      <c r="CO67" s="1080"/>
      <c r="CP67" s="1080"/>
      <c r="CQ67" s="1080"/>
      <c r="CR67" s="1080"/>
      <c r="CS67" s="1080"/>
      <c r="CT67" s="1080"/>
      <c r="CU67" s="1080"/>
      <c r="CV67" s="1080"/>
      <c r="CW67" s="1080"/>
      <c r="CX67" s="1080"/>
      <c r="CY67" s="1080"/>
      <c r="CZ67" s="1080"/>
      <c r="DA67" s="1080"/>
      <c r="DB67" s="1080"/>
      <c r="DC67" s="1080"/>
      <c r="DD67" s="1080"/>
      <c r="DE67" s="1080"/>
      <c r="DF67" s="1080"/>
      <c r="DG67" s="1080"/>
      <c r="DH67" s="1080"/>
      <c r="DI67" s="1080"/>
      <c r="DJ67" s="1080"/>
      <c r="DK67" s="1080"/>
      <c r="DL67" s="1080"/>
      <c r="DM67" s="1080"/>
      <c r="DN67" s="1080"/>
      <c r="DO67" s="1080"/>
      <c r="DP67" s="1080"/>
      <c r="DQ67" s="1080"/>
      <c r="DR67" s="1080"/>
      <c r="DS67" s="1080"/>
      <c r="DT67" s="1080"/>
      <c r="DU67" s="1080"/>
      <c r="DV67" s="1080"/>
      <c r="DW67" s="1080"/>
      <c r="DX67" s="1080"/>
      <c r="DY67" s="1080"/>
      <c r="DZ67" s="1080"/>
      <c r="EA67" s="1080"/>
      <c r="EB67" s="1080"/>
      <c r="EC67" s="1080"/>
      <c r="ED67" s="1080"/>
      <c r="EE67" s="1080"/>
      <c r="EF67" s="1080"/>
      <c r="EG67" s="1080"/>
      <c r="EH67" s="1080"/>
      <c r="EI67" s="1080"/>
      <c r="EJ67" s="1080"/>
      <c r="EK67" s="1080"/>
      <c r="EL67" s="1080"/>
      <c r="EM67" s="1080"/>
      <c r="EN67" s="1080"/>
      <c r="EO67" s="1080"/>
      <c r="EP67" s="1080"/>
      <c r="EQ67" s="1080"/>
      <c r="ER67" s="1080"/>
      <c r="ES67" s="1080"/>
      <c r="ET67" s="1080"/>
      <c r="EU67" s="1080"/>
      <c r="EV67" s="1080"/>
      <c r="EW67" s="1080"/>
      <c r="EX67" s="1080"/>
      <c r="EY67" s="1080"/>
      <c r="EZ67" s="1080"/>
      <c r="FA67" s="1080"/>
      <c r="FB67" s="1080"/>
      <c r="FC67" s="1080"/>
      <c r="FD67" s="1080"/>
      <c r="FE67" s="1080"/>
      <c r="FF67" s="1080"/>
      <c r="FG67" s="1080"/>
      <c r="FH67" s="1080"/>
      <c r="FI67" s="1080"/>
      <c r="FJ67" s="1080"/>
      <c r="FK67" s="1080"/>
      <c r="FL67" s="1080"/>
      <c r="FM67" s="1080"/>
      <c r="FN67" s="1080"/>
      <c r="FO67" s="1080"/>
      <c r="FP67" s="1080"/>
      <c r="FQ67" s="1080"/>
      <c r="FR67" s="1080"/>
      <c r="FS67" s="1080"/>
      <c r="FT67" s="1080"/>
      <c r="FU67" s="1080"/>
      <c r="FV67" s="1080"/>
      <c r="FW67" s="1080"/>
      <c r="FX67" s="1080"/>
      <c r="FY67" s="1080"/>
      <c r="FZ67" s="1080"/>
      <c r="GA67" s="1080"/>
      <c r="GB67" s="1080"/>
      <c r="GC67" s="1080"/>
      <c r="GD67" s="1080"/>
      <c r="GE67" s="1080"/>
      <c r="GF67" s="1080"/>
      <c r="GG67" s="1080"/>
      <c r="GH67" s="1080"/>
      <c r="GI67" s="1080"/>
      <c r="GJ67" s="1080"/>
      <c r="GK67" s="1080"/>
      <c r="GL67" s="1080"/>
      <c r="GM67" s="1080"/>
      <c r="GN67" s="1080"/>
      <c r="GO67" s="1080"/>
      <c r="GP67" s="1080"/>
      <c r="GQ67" s="1080"/>
      <c r="GR67" s="1080"/>
      <c r="GS67" s="1080"/>
      <c r="GT67" s="1080"/>
      <c r="GU67" s="1080"/>
      <c r="GV67" s="1080"/>
      <c r="GW67" s="1080"/>
      <c r="GX67" s="1080"/>
      <c r="GY67" s="1080"/>
      <c r="GZ67" s="1080"/>
      <c r="HA67" s="1080"/>
      <c r="HB67" s="1080"/>
      <c r="HC67" s="1080"/>
      <c r="HD67" s="1080"/>
      <c r="HE67" s="1080"/>
      <c r="HF67" s="1080"/>
      <c r="HG67" s="1080"/>
      <c r="HH67" s="1080"/>
      <c r="HI67" s="1080"/>
      <c r="HJ67" s="1080"/>
      <c r="HK67" s="1080"/>
      <c r="HL67" s="1080"/>
      <c r="HM67" s="1080"/>
      <c r="HN67" s="1080"/>
      <c r="HO67" s="1080"/>
      <c r="HP67" s="1080"/>
      <c r="HQ67" s="1080"/>
      <c r="HR67" s="1080"/>
      <c r="HS67" s="1080"/>
      <c r="HT67" s="1080"/>
      <c r="HU67" s="1080"/>
      <c r="HV67" s="1080"/>
      <c r="HW67" s="1080"/>
      <c r="HX67" s="1080"/>
      <c r="HY67" s="1080"/>
      <c r="HZ67" s="1080"/>
      <c r="IA67" s="1080"/>
      <c r="IB67" s="1080"/>
      <c r="IC67" s="1080"/>
      <c r="ID67" s="1080"/>
      <c r="IE67" s="1080"/>
      <c r="IF67" s="1080"/>
      <c r="IG67" s="1080"/>
      <c r="IH67" s="1080"/>
      <c r="II67" s="1080"/>
      <c r="IJ67" s="1080"/>
      <c r="IK67" s="1080"/>
      <c r="IL67" s="1080"/>
      <c r="IM67" s="1080"/>
      <c r="IN67" s="1080"/>
      <c r="IO67" s="1080"/>
      <c r="IP67" s="1080"/>
      <c r="IQ67" s="1080"/>
      <c r="IR67" s="1080"/>
      <c r="IS67" s="1080"/>
      <c r="IT67" s="1080"/>
      <c r="IU67" s="1080"/>
    </row>
    <row r="68" spans="1:255" ht="15" thickBot="1">
      <c r="A68" s="1135" t="s">
        <v>970</v>
      </c>
      <c r="B68" s="1136" t="s">
        <v>971</v>
      </c>
      <c r="C68" s="1137">
        <v>22327.256799999999</v>
      </c>
      <c r="D68" s="1138">
        <v>11731.78674</v>
      </c>
      <c r="E68" s="1139">
        <v>3724.6402200000043</v>
      </c>
      <c r="F68" s="1140">
        <v>37783.68376</v>
      </c>
      <c r="G68" s="1137">
        <v>24797.4948</v>
      </c>
      <c r="H68" s="1138">
        <v>12595.96794</v>
      </c>
      <c r="I68" s="1139">
        <v>4672.9275099999977</v>
      </c>
      <c r="J68" s="1140">
        <f>I68+H68+G68</f>
        <v>42066.390249999997</v>
      </c>
      <c r="K68" s="1080"/>
      <c r="L68" s="1094"/>
      <c r="M68" s="1094"/>
      <c r="N68" s="1080"/>
      <c r="O68" s="1080"/>
      <c r="P68" s="1080"/>
      <c r="Q68" s="1080"/>
      <c r="R68" s="1080"/>
      <c r="S68" s="1080"/>
      <c r="T68" s="1080"/>
      <c r="U68" s="1080"/>
      <c r="V68" s="1080"/>
      <c r="W68" s="1080"/>
      <c r="X68" s="1080"/>
      <c r="Y68" s="1080"/>
      <c r="Z68" s="1080"/>
      <c r="AA68" s="1080"/>
      <c r="AB68" s="1080"/>
      <c r="AC68" s="1080"/>
      <c r="AD68" s="1080"/>
      <c r="AE68" s="1080"/>
      <c r="AF68" s="1080"/>
      <c r="AG68" s="1080"/>
      <c r="AH68" s="1080"/>
      <c r="AI68" s="1080"/>
      <c r="AJ68" s="1080"/>
      <c r="AK68" s="1080"/>
      <c r="AL68" s="1080"/>
      <c r="AM68" s="1080"/>
      <c r="AN68" s="1080"/>
      <c r="AO68" s="1080"/>
      <c r="AP68" s="1080"/>
      <c r="AQ68" s="1080"/>
      <c r="AR68" s="1080"/>
      <c r="AS68" s="1080"/>
      <c r="AT68" s="1080"/>
      <c r="AU68" s="1080"/>
      <c r="AV68" s="1080"/>
      <c r="AW68" s="1080"/>
      <c r="AX68" s="1080"/>
      <c r="AY68" s="1080"/>
      <c r="AZ68" s="1080"/>
      <c r="BA68" s="1080"/>
      <c r="BB68" s="1080"/>
      <c r="BC68" s="1080"/>
      <c r="BD68" s="1080"/>
      <c r="BE68" s="1080"/>
      <c r="BF68" s="1080"/>
      <c r="BG68" s="1080"/>
      <c r="BH68" s="1080"/>
      <c r="BI68" s="1080"/>
      <c r="BJ68" s="1080"/>
      <c r="BK68" s="1080"/>
      <c r="BL68" s="1080"/>
      <c r="BM68" s="1080"/>
      <c r="BN68" s="1080"/>
      <c r="BO68" s="1080"/>
      <c r="BP68" s="1080"/>
      <c r="BQ68" s="1080"/>
      <c r="BR68" s="1080"/>
      <c r="BS68" s="1080"/>
      <c r="BT68" s="1080"/>
      <c r="BU68" s="1080"/>
      <c r="BV68" s="1080"/>
      <c r="BW68" s="1080"/>
      <c r="BX68" s="1080"/>
      <c r="BY68" s="1080"/>
      <c r="BZ68" s="1080"/>
      <c r="CA68" s="1080"/>
      <c r="CB68" s="1080"/>
      <c r="CC68" s="1080"/>
      <c r="CD68" s="1080"/>
      <c r="CE68" s="1080"/>
      <c r="CF68" s="1080"/>
      <c r="CG68" s="1080"/>
      <c r="CH68" s="1080"/>
      <c r="CI68" s="1080"/>
      <c r="CJ68" s="1080"/>
      <c r="CK68" s="1080"/>
      <c r="CL68" s="1080"/>
      <c r="CM68" s="1080"/>
      <c r="CN68" s="1080"/>
      <c r="CO68" s="1080"/>
      <c r="CP68" s="1080"/>
      <c r="CQ68" s="1080"/>
      <c r="CR68" s="1080"/>
      <c r="CS68" s="1080"/>
      <c r="CT68" s="1080"/>
      <c r="CU68" s="1080"/>
      <c r="CV68" s="1080"/>
      <c r="CW68" s="1080"/>
      <c r="CX68" s="1080"/>
      <c r="CY68" s="1080"/>
      <c r="CZ68" s="1080"/>
      <c r="DA68" s="1080"/>
      <c r="DB68" s="1080"/>
      <c r="DC68" s="1080"/>
      <c r="DD68" s="1080"/>
      <c r="DE68" s="1080"/>
      <c r="DF68" s="1080"/>
      <c r="DG68" s="1080"/>
      <c r="DH68" s="1080"/>
      <c r="DI68" s="1080"/>
      <c r="DJ68" s="1080"/>
      <c r="DK68" s="1080"/>
      <c r="DL68" s="1080"/>
      <c r="DM68" s="1080"/>
      <c r="DN68" s="1080"/>
      <c r="DO68" s="1080"/>
      <c r="DP68" s="1080"/>
      <c r="DQ68" s="1080"/>
      <c r="DR68" s="1080"/>
      <c r="DS68" s="1080"/>
      <c r="DT68" s="1080"/>
      <c r="DU68" s="1080"/>
      <c r="DV68" s="1080"/>
      <c r="DW68" s="1080"/>
      <c r="DX68" s="1080"/>
      <c r="DY68" s="1080"/>
      <c r="DZ68" s="1080"/>
      <c r="EA68" s="1080"/>
      <c r="EB68" s="1080"/>
      <c r="EC68" s="1080"/>
      <c r="ED68" s="1080"/>
      <c r="EE68" s="1080"/>
      <c r="EF68" s="1080"/>
      <c r="EG68" s="1080"/>
      <c r="EH68" s="1080"/>
      <c r="EI68" s="1080"/>
      <c r="EJ68" s="1080"/>
      <c r="EK68" s="1080"/>
      <c r="EL68" s="1080"/>
      <c r="EM68" s="1080"/>
      <c r="EN68" s="1080"/>
      <c r="EO68" s="1080"/>
      <c r="EP68" s="1080"/>
      <c r="EQ68" s="1080"/>
      <c r="ER68" s="1080"/>
      <c r="ES68" s="1080"/>
      <c r="ET68" s="1080"/>
      <c r="EU68" s="1080"/>
      <c r="EV68" s="1080"/>
      <c r="EW68" s="1080"/>
      <c r="EX68" s="1080"/>
      <c r="EY68" s="1080"/>
      <c r="EZ68" s="1080"/>
      <c r="FA68" s="1080"/>
      <c r="FB68" s="1080"/>
      <c r="FC68" s="1080"/>
      <c r="FD68" s="1080"/>
      <c r="FE68" s="1080"/>
      <c r="FF68" s="1080"/>
      <c r="FG68" s="1080"/>
      <c r="FH68" s="1080"/>
      <c r="FI68" s="1080"/>
      <c r="FJ68" s="1080"/>
      <c r="FK68" s="1080"/>
      <c r="FL68" s="1080"/>
      <c r="FM68" s="1080"/>
      <c r="FN68" s="1080"/>
      <c r="FO68" s="1080"/>
      <c r="FP68" s="1080"/>
      <c r="FQ68" s="1080"/>
      <c r="FR68" s="1080"/>
      <c r="FS68" s="1080"/>
      <c r="FT68" s="1080"/>
      <c r="FU68" s="1080"/>
      <c r="FV68" s="1080"/>
      <c r="FW68" s="1080"/>
      <c r="FX68" s="1080"/>
      <c r="FY68" s="1080"/>
      <c r="FZ68" s="1080"/>
      <c r="GA68" s="1080"/>
      <c r="GB68" s="1080"/>
      <c r="GC68" s="1080"/>
      <c r="GD68" s="1080"/>
      <c r="GE68" s="1080"/>
      <c r="GF68" s="1080"/>
      <c r="GG68" s="1080"/>
      <c r="GH68" s="1080"/>
      <c r="GI68" s="1080"/>
      <c r="GJ68" s="1080"/>
      <c r="GK68" s="1080"/>
      <c r="GL68" s="1080"/>
      <c r="GM68" s="1080"/>
      <c r="GN68" s="1080"/>
      <c r="GO68" s="1080"/>
      <c r="GP68" s="1080"/>
      <c r="GQ68" s="1080"/>
      <c r="GR68" s="1080"/>
      <c r="GS68" s="1080"/>
      <c r="GT68" s="1080"/>
      <c r="GU68" s="1080"/>
      <c r="GV68" s="1080"/>
      <c r="GW68" s="1080"/>
      <c r="GX68" s="1080"/>
      <c r="GY68" s="1080"/>
      <c r="GZ68" s="1080"/>
      <c r="HA68" s="1080"/>
      <c r="HB68" s="1080"/>
      <c r="HC68" s="1080"/>
      <c r="HD68" s="1080"/>
      <c r="HE68" s="1080"/>
      <c r="HF68" s="1080"/>
      <c r="HG68" s="1080"/>
      <c r="HH68" s="1080"/>
      <c r="HI68" s="1080"/>
      <c r="HJ68" s="1080"/>
      <c r="HK68" s="1080"/>
      <c r="HL68" s="1080"/>
      <c r="HM68" s="1080"/>
      <c r="HN68" s="1080"/>
      <c r="HO68" s="1080"/>
      <c r="HP68" s="1080"/>
      <c r="HQ68" s="1080"/>
      <c r="HR68" s="1080"/>
      <c r="HS68" s="1080"/>
      <c r="HT68" s="1080"/>
      <c r="HU68" s="1080"/>
      <c r="HV68" s="1080"/>
      <c r="HW68" s="1080"/>
      <c r="HX68" s="1080"/>
      <c r="HY68" s="1080"/>
      <c r="HZ68" s="1080"/>
      <c r="IA68" s="1080"/>
      <c r="IB68" s="1080"/>
      <c r="IC68" s="1080"/>
      <c r="ID68" s="1080"/>
      <c r="IE68" s="1080"/>
      <c r="IF68" s="1080"/>
      <c r="IG68" s="1080"/>
      <c r="IH68" s="1080"/>
      <c r="II68" s="1080"/>
      <c r="IJ68" s="1080"/>
      <c r="IK68" s="1080"/>
      <c r="IL68" s="1080"/>
      <c r="IM68" s="1080"/>
      <c r="IN68" s="1080"/>
      <c r="IO68" s="1080"/>
      <c r="IP68" s="1080"/>
      <c r="IQ68" s="1080"/>
      <c r="IR68" s="1080"/>
      <c r="IS68" s="1080"/>
      <c r="IT68" s="1080"/>
      <c r="IU68" s="1080"/>
    </row>
    <row r="69" spans="1:255">
      <c r="A69" s="1141"/>
      <c r="B69" s="1141"/>
      <c r="C69" s="1141"/>
      <c r="D69" s="1141"/>
      <c r="E69" s="1141"/>
      <c r="F69" s="1141"/>
      <c r="G69" s="1080"/>
      <c r="H69" s="1080"/>
      <c r="I69" s="1080"/>
      <c r="J69" s="1080"/>
      <c r="K69" s="1080"/>
      <c r="L69" s="1080"/>
      <c r="M69" s="1080"/>
      <c r="N69" s="1080"/>
      <c r="O69" s="1080"/>
      <c r="P69" s="1080"/>
      <c r="Q69" s="1080"/>
      <c r="R69" s="1080"/>
      <c r="S69" s="1080"/>
      <c r="T69" s="1080"/>
      <c r="U69" s="1080"/>
      <c r="V69" s="1080"/>
      <c r="W69" s="1080"/>
      <c r="X69" s="1080"/>
      <c r="Y69" s="1080"/>
      <c r="Z69" s="1080"/>
      <c r="AA69" s="1080"/>
      <c r="AB69" s="1080"/>
      <c r="AC69" s="1080"/>
      <c r="AD69" s="1080"/>
      <c r="AE69" s="1080"/>
      <c r="AF69" s="1080"/>
      <c r="AG69" s="1080"/>
      <c r="AH69" s="1080"/>
      <c r="AI69" s="1080"/>
      <c r="AJ69" s="1080"/>
      <c r="AK69" s="1080"/>
      <c r="AL69" s="1080"/>
      <c r="AM69" s="1080"/>
      <c r="AN69" s="1080"/>
      <c r="AO69" s="1080"/>
      <c r="AP69" s="1080"/>
      <c r="AQ69" s="1080"/>
      <c r="AR69" s="1080"/>
      <c r="AS69" s="1080"/>
      <c r="AT69" s="1080"/>
      <c r="AU69" s="1080"/>
      <c r="AV69" s="1080"/>
      <c r="AW69" s="1080"/>
      <c r="AX69" s="1080"/>
      <c r="AY69" s="1080"/>
      <c r="AZ69" s="1080"/>
      <c r="BA69" s="1080"/>
      <c r="BB69" s="1080"/>
      <c r="BC69" s="1080"/>
      <c r="BD69" s="1080"/>
      <c r="BE69" s="1080"/>
      <c r="BF69" s="1080"/>
      <c r="BG69" s="1080"/>
      <c r="BH69" s="1080"/>
      <c r="BI69" s="1080"/>
      <c r="BJ69" s="1080"/>
      <c r="BK69" s="1080"/>
      <c r="BL69" s="1080"/>
      <c r="BM69" s="1080"/>
      <c r="BN69" s="1080"/>
      <c r="BO69" s="1080"/>
      <c r="BP69" s="1080"/>
      <c r="BQ69" s="1080"/>
      <c r="BR69" s="1080"/>
      <c r="BS69" s="1080"/>
      <c r="BT69" s="1080"/>
      <c r="BU69" s="1080"/>
      <c r="BV69" s="1080"/>
      <c r="BW69" s="1080"/>
      <c r="BX69" s="1080"/>
      <c r="BY69" s="1080"/>
      <c r="BZ69" s="1080"/>
      <c r="CA69" s="1080"/>
      <c r="CB69" s="1080"/>
      <c r="CC69" s="1080"/>
      <c r="CD69" s="1080"/>
      <c r="CE69" s="1080"/>
      <c r="CF69" s="1080"/>
      <c r="CG69" s="1080"/>
      <c r="CH69" s="1080"/>
      <c r="CI69" s="1080"/>
      <c r="CJ69" s="1080"/>
      <c r="CK69" s="1080"/>
      <c r="CL69" s="1080"/>
      <c r="CM69" s="1080"/>
      <c r="CN69" s="1080"/>
      <c r="CO69" s="1080"/>
      <c r="CP69" s="1080"/>
      <c r="CQ69" s="1080"/>
      <c r="CR69" s="1080"/>
      <c r="CS69" s="1080"/>
      <c r="CT69" s="1080"/>
      <c r="CU69" s="1080"/>
      <c r="CV69" s="1080"/>
      <c r="CW69" s="1080"/>
      <c r="CX69" s="1080"/>
      <c r="CY69" s="1080"/>
      <c r="CZ69" s="1080"/>
      <c r="DA69" s="1080"/>
      <c r="DB69" s="1080"/>
      <c r="DC69" s="1080"/>
      <c r="DD69" s="1080"/>
      <c r="DE69" s="1080"/>
      <c r="DF69" s="1080"/>
      <c r="DG69" s="1080"/>
      <c r="DH69" s="1080"/>
      <c r="DI69" s="1080"/>
      <c r="DJ69" s="1080"/>
      <c r="DK69" s="1080"/>
      <c r="DL69" s="1080"/>
      <c r="DM69" s="1080"/>
      <c r="DN69" s="1080"/>
      <c r="DO69" s="1080"/>
      <c r="DP69" s="1080"/>
      <c r="DQ69" s="1080"/>
      <c r="DR69" s="1080"/>
      <c r="DS69" s="1080"/>
      <c r="DT69" s="1080"/>
      <c r="DU69" s="1080"/>
      <c r="DV69" s="1080"/>
      <c r="DW69" s="1080"/>
      <c r="DX69" s="1080"/>
      <c r="DY69" s="1080"/>
      <c r="DZ69" s="1080"/>
      <c r="EA69" s="1080"/>
      <c r="EB69" s="1080"/>
      <c r="EC69" s="1080"/>
      <c r="ED69" s="1080"/>
      <c r="EE69" s="1080"/>
      <c r="EF69" s="1080"/>
      <c r="EG69" s="1080"/>
      <c r="EH69" s="1080"/>
      <c r="EI69" s="1080"/>
      <c r="EJ69" s="1080"/>
      <c r="EK69" s="1080"/>
      <c r="EL69" s="1080"/>
      <c r="EM69" s="1080"/>
      <c r="EN69" s="1080"/>
      <c r="EO69" s="1080"/>
      <c r="EP69" s="1080"/>
      <c r="EQ69" s="1080"/>
      <c r="ER69" s="1080"/>
      <c r="ES69" s="1080"/>
      <c r="ET69" s="1080"/>
      <c r="EU69" s="1080"/>
      <c r="EV69" s="1080"/>
      <c r="EW69" s="1080"/>
      <c r="EX69" s="1080"/>
      <c r="EY69" s="1080"/>
      <c r="EZ69" s="1080"/>
      <c r="FA69" s="1080"/>
      <c r="FB69" s="1080"/>
      <c r="FC69" s="1080"/>
      <c r="FD69" s="1080"/>
      <c r="FE69" s="1080"/>
      <c r="FF69" s="1080"/>
      <c r="FG69" s="1080"/>
      <c r="FH69" s="1080"/>
      <c r="FI69" s="1080"/>
      <c r="FJ69" s="1080"/>
      <c r="FK69" s="1080"/>
      <c r="FL69" s="1080"/>
      <c r="FM69" s="1080"/>
      <c r="FN69" s="1080"/>
      <c r="FO69" s="1080"/>
      <c r="FP69" s="1080"/>
      <c r="FQ69" s="1080"/>
      <c r="FR69" s="1080"/>
      <c r="FS69" s="1080"/>
      <c r="FT69" s="1080"/>
      <c r="FU69" s="1080"/>
      <c r="FV69" s="1080"/>
      <c r="FW69" s="1080"/>
      <c r="FX69" s="1080"/>
      <c r="FY69" s="1080"/>
      <c r="FZ69" s="1080"/>
      <c r="GA69" s="1080"/>
      <c r="GB69" s="1080"/>
      <c r="GC69" s="1080"/>
      <c r="GD69" s="1080"/>
      <c r="GE69" s="1080"/>
      <c r="GF69" s="1080"/>
      <c r="GG69" s="1080"/>
      <c r="GH69" s="1080"/>
      <c r="GI69" s="1080"/>
      <c r="GJ69" s="1080"/>
      <c r="GK69" s="1080"/>
      <c r="GL69" s="1080"/>
      <c r="GM69" s="1080"/>
      <c r="GN69" s="1080"/>
      <c r="GO69" s="1080"/>
      <c r="GP69" s="1080"/>
      <c r="GQ69" s="1080"/>
      <c r="GR69" s="1080"/>
      <c r="GS69" s="1080"/>
      <c r="GT69" s="1080"/>
      <c r="GU69" s="1080"/>
      <c r="GV69" s="1080"/>
      <c r="GW69" s="1080"/>
      <c r="GX69" s="1080"/>
      <c r="GY69" s="1080"/>
      <c r="GZ69" s="1080"/>
      <c r="HA69" s="1080"/>
      <c r="HB69" s="1080"/>
      <c r="HC69" s="1080"/>
      <c r="HD69" s="1080"/>
      <c r="HE69" s="1080"/>
      <c r="HF69" s="1080"/>
      <c r="HG69" s="1080"/>
      <c r="HH69" s="1080"/>
      <c r="HI69" s="1080"/>
      <c r="HJ69" s="1080"/>
      <c r="HK69" s="1080"/>
      <c r="HL69" s="1080"/>
      <c r="HM69" s="1080"/>
      <c r="HN69" s="1080"/>
      <c r="HO69" s="1080"/>
      <c r="HP69" s="1080"/>
      <c r="HQ69" s="1080"/>
      <c r="HR69" s="1080"/>
      <c r="HS69" s="1080"/>
      <c r="HT69" s="1080"/>
      <c r="HU69" s="1080"/>
      <c r="HV69" s="1080"/>
      <c r="HW69" s="1080"/>
      <c r="HX69" s="1080"/>
      <c r="HY69" s="1080"/>
      <c r="HZ69" s="1080"/>
      <c r="IA69" s="1080"/>
      <c r="IB69" s="1080"/>
      <c r="IC69" s="1080"/>
      <c r="ID69" s="1080"/>
      <c r="IE69" s="1080"/>
      <c r="IF69" s="1080"/>
      <c r="IG69" s="1080"/>
      <c r="IH69" s="1080"/>
      <c r="II69" s="1080"/>
      <c r="IJ69" s="1080"/>
      <c r="IK69" s="1080"/>
      <c r="IL69" s="1080"/>
      <c r="IM69" s="1080"/>
      <c r="IN69" s="1080"/>
      <c r="IO69" s="1080"/>
      <c r="IP69" s="1080"/>
      <c r="IQ69" s="1080"/>
      <c r="IR69" s="1080"/>
      <c r="IS69" s="1080"/>
      <c r="IT69" s="1080"/>
      <c r="IU69" s="1080"/>
    </row>
    <row r="70" spans="1:255">
      <c r="C70" s="1094"/>
      <c r="D70" s="1094"/>
      <c r="E70" s="1094"/>
      <c r="F70" s="1094"/>
      <c r="G70" s="1080"/>
      <c r="H70" s="1080"/>
      <c r="I70" s="1080"/>
      <c r="J70" s="1080"/>
      <c r="K70" s="1080"/>
      <c r="L70" s="1080"/>
      <c r="M70" s="1080"/>
      <c r="N70" s="1080"/>
      <c r="O70" s="1080"/>
      <c r="P70" s="1080"/>
      <c r="Q70" s="1080"/>
      <c r="R70" s="1080"/>
      <c r="S70" s="1080"/>
      <c r="T70" s="1080"/>
      <c r="U70" s="1080"/>
      <c r="V70" s="1080"/>
      <c r="W70" s="1080"/>
      <c r="X70" s="1080"/>
      <c r="Y70" s="1080"/>
      <c r="Z70" s="1080"/>
      <c r="AA70" s="1080"/>
      <c r="AB70" s="1080"/>
      <c r="AC70" s="1080"/>
      <c r="AD70" s="1080"/>
      <c r="AE70" s="1080"/>
      <c r="AF70" s="1080"/>
      <c r="AG70" s="1080"/>
      <c r="AH70" s="1080"/>
      <c r="AI70" s="1080"/>
      <c r="AJ70" s="1080"/>
      <c r="AK70" s="1080"/>
      <c r="AL70" s="1080"/>
      <c r="AM70" s="1080"/>
      <c r="AN70" s="1080"/>
      <c r="AO70" s="1080"/>
      <c r="AP70" s="1080"/>
      <c r="AQ70" s="1080"/>
      <c r="AR70" s="1080"/>
      <c r="AS70" s="1080"/>
      <c r="AT70" s="1080"/>
      <c r="AU70" s="1080"/>
      <c r="AV70" s="1080"/>
      <c r="AW70" s="1080"/>
      <c r="AX70" s="1080"/>
      <c r="AY70" s="1080"/>
      <c r="AZ70" s="1080"/>
      <c r="BA70" s="1080"/>
      <c r="BB70" s="1080"/>
      <c r="BC70" s="1080"/>
      <c r="BD70" s="1080"/>
      <c r="BE70" s="1080"/>
      <c r="BF70" s="1080"/>
      <c r="BG70" s="1080"/>
      <c r="BH70" s="1080"/>
      <c r="BI70" s="1080"/>
      <c r="BJ70" s="1080"/>
      <c r="BK70" s="1080"/>
      <c r="BL70" s="1080"/>
      <c r="BM70" s="1080"/>
      <c r="BN70" s="1080"/>
      <c r="BO70" s="1080"/>
      <c r="BP70" s="1080"/>
      <c r="BQ70" s="1080"/>
      <c r="BR70" s="1080"/>
      <c r="BS70" s="1080"/>
      <c r="BT70" s="1080"/>
      <c r="BU70" s="1080"/>
      <c r="BV70" s="1080"/>
      <c r="BW70" s="1080"/>
      <c r="BX70" s="1080"/>
      <c r="BY70" s="1080"/>
      <c r="BZ70" s="1080"/>
      <c r="CA70" s="1080"/>
      <c r="CB70" s="1080"/>
      <c r="CC70" s="1080"/>
      <c r="CD70" s="1080"/>
      <c r="CE70" s="1080"/>
      <c r="CF70" s="1080"/>
      <c r="CG70" s="1080"/>
      <c r="CH70" s="1080"/>
      <c r="CI70" s="1080"/>
      <c r="CJ70" s="1080"/>
      <c r="CK70" s="1080"/>
      <c r="CL70" s="1080"/>
      <c r="CM70" s="1080"/>
      <c r="CN70" s="1080"/>
      <c r="CO70" s="1080"/>
      <c r="CP70" s="1080"/>
      <c r="CQ70" s="1080"/>
      <c r="CR70" s="1080"/>
      <c r="CS70" s="1080"/>
      <c r="CT70" s="1080"/>
      <c r="CU70" s="1080"/>
      <c r="CV70" s="1080"/>
      <c r="CW70" s="1080"/>
      <c r="CX70" s="1080"/>
      <c r="CY70" s="1080"/>
      <c r="CZ70" s="1080"/>
      <c r="DA70" s="1080"/>
      <c r="DB70" s="1080"/>
      <c r="DC70" s="1080"/>
      <c r="DD70" s="1080"/>
      <c r="DE70" s="1080"/>
      <c r="DF70" s="1080"/>
      <c r="DG70" s="1080"/>
      <c r="DH70" s="1080"/>
      <c r="DI70" s="1080"/>
      <c r="DJ70" s="1080"/>
      <c r="DK70" s="1080"/>
      <c r="DL70" s="1080"/>
      <c r="DM70" s="1080"/>
      <c r="DN70" s="1080"/>
      <c r="DO70" s="1080"/>
      <c r="DP70" s="1080"/>
      <c r="DQ70" s="1080"/>
      <c r="DR70" s="1080"/>
      <c r="DS70" s="1080"/>
      <c r="DT70" s="1080"/>
      <c r="DU70" s="1080"/>
      <c r="DV70" s="1080"/>
      <c r="DW70" s="1080"/>
      <c r="DX70" s="1080"/>
      <c r="DY70" s="1080"/>
      <c r="DZ70" s="1080"/>
      <c r="EA70" s="1080"/>
      <c r="EB70" s="1080"/>
      <c r="EC70" s="1080"/>
      <c r="ED70" s="1080"/>
      <c r="EE70" s="1080"/>
      <c r="EF70" s="1080"/>
      <c r="EG70" s="1080"/>
      <c r="EH70" s="1080"/>
      <c r="EI70" s="1080"/>
      <c r="EJ70" s="1080"/>
      <c r="EK70" s="1080"/>
      <c r="EL70" s="1080"/>
      <c r="EM70" s="1080"/>
      <c r="EN70" s="1080"/>
      <c r="EO70" s="1080"/>
      <c r="EP70" s="1080"/>
      <c r="EQ70" s="1080"/>
      <c r="ER70" s="1080"/>
      <c r="ES70" s="1080"/>
      <c r="ET70" s="1080"/>
      <c r="EU70" s="1080"/>
      <c r="EV70" s="1080"/>
      <c r="EW70" s="1080"/>
      <c r="EX70" s="1080"/>
      <c r="EY70" s="1080"/>
      <c r="EZ70" s="1080"/>
      <c r="FA70" s="1080"/>
      <c r="FB70" s="1080"/>
      <c r="FC70" s="1080"/>
      <c r="FD70" s="1080"/>
      <c r="FE70" s="1080"/>
      <c r="FF70" s="1080"/>
      <c r="FG70" s="1080"/>
      <c r="FH70" s="1080"/>
      <c r="FI70" s="1080"/>
      <c r="FJ70" s="1080"/>
      <c r="FK70" s="1080"/>
      <c r="FL70" s="1080"/>
      <c r="FM70" s="1080"/>
      <c r="FN70" s="1080"/>
      <c r="FO70" s="1080"/>
      <c r="FP70" s="1080"/>
      <c r="FQ70" s="1080"/>
      <c r="FR70" s="1080"/>
      <c r="FS70" s="1080"/>
      <c r="FT70" s="1080"/>
      <c r="FU70" s="1080"/>
      <c r="FV70" s="1080"/>
      <c r="FW70" s="1080"/>
      <c r="FX70" s="1080"/>
      <c r="FY70" s="1080"/>
      <c r="FZ70" s="1080"/>
      <c r="GA70" s="1080"/>
      <c r="GB70" s="1080"/>
      <c r="GC70" s="1080"/>
      <c r="GD70" s="1080"/>
      <c r="GE70" s="1080"/>
      <c r="GF70" s="1080"/>
      <c r="GG70" s="1080"/>
      <c r="GH70" s="1080"/>
      <c r="GI70" s="1080"/>
      <c r="GJ70" s="1080"/>
      <c r="GK70" s="1080"/>
      <c r="GL70" s="1080"/>
      <c r="GM70" s="1080"/>
      <c r="GN70" s="1080"/>
      <c r="GO70" s="1080"/>
      <c r="GP70" s="1080"/>
      <c r="GQ70" s="1080"/>
      <c r="GR70" s="1080"/>
      <c r="GS70" s="1080"/>
      <c r="GT70" s="1080"/>
      <c r="GU70" s="1080"/>
      <c r="GV70" s="1080"/>
      <c r="GW70" s="1080"/>
      <c r="GX70" s="1080"/>
      <c r="GY70" s="1080"/>
      <c r="GZ70" s="1080"/>
      <c r="HA70" s="1080"/>
      <c r="HB70" s="1080"/>
      <c r="HC70" s="1080"/>
      <c r="HD70" s="1080"/>
      <c r="HE70" s="1080"/>
      <c r="HF70" s="1080"/>
      <c r="HG70" s="1080"/>
      <c r="HH70" s="1080"/>
      <c r="HI70" s="1080"/>
      <c r="HJ70" s="1080"/>
      <c r="HK70" s="1080"/>
      <c r="HL70" s="1080"/>
      <c r="HM70" s="1080"/>
      <c r="HN70" s="1080"/>
      <c r="HO70" s="1080"/>
      <c r="HP70" s="1080"/>
      <c r="HQ70" s="1080"/>
      <c r="HR70" s="1080"/>
      <c r="HS70" s="1080"/>
      <c r="HT70" s="1080"/>
      <c r="HU70" s="1080"/>
      <c r="HV70" s="1080"/>
      <c r="HW70" s="1080"/>
      <c r="HX70" s="1080"/>
      <c r="HY70" s="1080"/>
      <c r="HZ70" s="1080"/>
      <c r="IA70" s="1080"/>
      <c r="IB70" s="1080"/>
      <c r="IC70" s="1080"/>
      <c r="ID70" s="1080"/>
      <c r="IE70" s="1080"/>
      <c r="IF70" s="1080"/>
      <c r="IG70" s="1080"/>
      <c r="IH70" s="1080"/>
      <c r="II70" s="1080"/>
      <c r="IJ70" s="1080"/>
      <c r="IK70" s="1080"/>
      <c r="IL70" s="1080"/>
      <c r="IM70" s="1080"/>
      <c r="IN70" s="1080"/>
      <c r="IO70" s="1080"/>
      <c r="IP70" s="1080"/>
      <c r="IQ70" s="1080"/>
      <c r="IR70" s="1080"/>
      <c r="IS70" s="1080"/>
      <c r="IT70" s="1080"/>
      <c r="IU70" s="1080"/>
    </row>
    <row r="71" spans="1:255">
      <c r="A71" s="1142"/>
      <c r="G71" s="1080"/>
      <c r="H71" s="1080"/>
      <c r="I71" s="1080"/>
      <c r="J71" s="1080"/>
      <c r="K71" s="1080"/>
      <c r="L71" s="1080"/>
      <c r="M71" s="1080"/>
      <c r="N71" s="1080"/>
      <c r="O71" s="1080"/>
      <c r="P71" s="1080"/>
      <c r="Q71" s="1080"/>
      <c r="R71" s="1080"/>
      <c r="S71" s="1080"/>
      <c r="T71" s="1080"/>
      <c r="U71" s="1080"/>
      <c r="V71" s="1080"/>
      <c r="W71" s="1080"/>
      <c r="X71" s="1080"/>
      <c r="Y71" s="1080"/>
      <c r="Z71" s="1080"/>
      <c r="AA71" s="1080"/>
      <c r="AB71" s="1080"/>
      <c r="AC71" s="1080"/>
      <c r="AD71" s="1080"/>
      <c r="AE71" s="1080"/>
      <c r="AF71" s="1080"/>
      <c r="AG71" s="1080"/>
      <c r="AH71" s="1080"/>
      <c r="AI71" s="1080"/>
      <c r="AJ71" s="1080"/>
      <c r="AK71" s="1080"/>
      <c r="AL71" s="1080"/>
      <c r="AM71" s="1080"/>
      <c r="AN71" s="1080"/>
      <c r="AO71" s="1080"/>
      <c r="AP71" s="1080"/>
      <c r="AQ71" s="1080"/>
      <c r="AR71" s="1080"/>
      <c r="AS71" s="1080"/>
      <c r="AT71" s="1080"/>
      <c r="AU71" s="1080"/>
      <c r="AV71" s="1080"/>
      <c r="AW71" s="1080"/>
      <c r="AX71" s="1080"/>
      <c r="AY71" s="1080"/>
      <c r="AZ71" s="1080"/>
      <c r="BA71" s="1080"/>
      <c r="BB71" s="1080"/>
      <c r="BC71" s="1080"/>
      <c r="BD71" s="1080"/>
      <c r="BE71" s="1080"/>
      <c r="BF71" s="1080"/>
      <c r="BG71" s="1080"/>
      <c r="BH71" s="1080"/>
      <c r="BI71" s="1080"/>
      <c r="BJ71" s="1080"/>
      <c r="BK71" s="1080"/>
      <c r="BL71" s="1080"/>
      <c r="BM71" s="1080"/>
      <c r="BN71" s="1080"/>
      <c r="BO71" s="1080"/>
      <c r="BP71" s="1080"/>
      <c r="BQ71" s="1080"/>
      <c r="BR71" s="1080"/>
      <c r="BS71" s="1080"/>
      <c r="BT71" s="1080"/>
      <c r="BU71" s="1080"/>
      <c r="BV71" s="1080"/>
      <c r="BW71" s="1080"/>
      <c r="BX71" s="1080"/>
      <c r="BY71" s="1080"/>
      <c r="BZ71" s="1080"/>
      <c r="CA71" s="1080"/>
      <c r="CB71" s="1080"/>
      <c r="CC71" s="1080"/>
      <c r="CD71" s="1080"/>
      <c r="CE71" s="1080"/>
      <c r="CF71" s="1080"/>
      <c r="CG71" s="1080"/>
      <c r="CH71" s="1080"/>
      <c r="CI71" s="1080"/>
      <c r="CJ71" s="1080"/>
      <c r="CK71" s="1080"/>
      <c r="CL71" s="1080"/>
      <c r="CM71" s="1080"/>
      <c r="CN71" s="1080"/>
      <c r="CO71" s="1080"/>
      <c r="CP71" s="1080"/>
      <c r="CQ71" s="1080"/>
      <c r="CR71" s="1080"/>
      <c r="CS71" s="1080"/>
      <c r="CT71" s="1080"/>
      <c r="CU71" s="1080"/>
      <c r="CV71" s="1080"/>
      <c r="CW71" s="1080"/>
      <c r="CX71" s="1080"/>
      <c r="CY71" s="1080"/>
      <c r="CZ71" s="1080"/>
      <c r="DA71" s="1080"/>
      <c r="DB71" s="1080"/>
      <c r="DC71" s="1080"/>
      <c r="DD71" s="1080"/>
      <c r="DE71" s="1080"/>
      <c r="DF71" s="1080"/>
      <c r="DG71" s="1080"/>
      <c r="DH71" s="1080"/>
      <c r="DI71" s="1080"/>
      <c r="DJ71" s="1080"/>
      <c r="DK71" s="1080"/>
      <c r="DL71" s="1080"/>
      <c r="DM71" s="1080"/>
      <c r="DN71" s="1080"/>
      <c r="DO71" s="1080"/>
      <c r="DP71" s="1080"/>
      <c r="DQ71" s="1080"/>
      <c r="DR71" s="1080"/>
      <c r="DS71" s="1080"/>
      <c r="DT71" s="1080"/>
      <c r="DU71" s="1080"/>
      <c r="DV71" s="1080"/>
      <c r="DW71" s="1080"/>
      <c r="DX71" s="1080"/>
      <c r="DY71" s="1080"/>
      <c r="DZ71" s="1080"/>
      <c r="EA71" s="1080"/>
      <c r="EB71" s="1080"/>
      <c r="EC71" s="1080"/>
      <c r="ED71" s="1080"/>
      <c r="EE71" s="1080"/>
      <c r="EF71" s="1080"/>
      <c r="EG71" s="1080"/>
      <c r="EH71" s="1080"/>
      <c r="EI71" s="1080"/>
      <c r="EJ71" s="1080"/>
      <c r="EK71" s="1080"/>
      <c r="EL71" s="1080"/>
      <c r="EM71" s="1080"/>
      <c r="EN71" s="1080"/>
      <c r="EO71" s="1080"/>
      <c r="EP71" s="1080"/>
      <c r="EQ71" s="1080"/>
      <c r="ER71" s="1080"/>
      <c r="ES71" s="1080"/>
      <c r="ET71" s="1080"/>
      <c r="EU71" s="1080"/>
      <c r="EV71" s="1080"/>
      <c r="EW71" s="1080"/>
      <c r="EX71" s="1080"/>
      <c r="EY71" s="1080"/>
      <c r="EZ71" s="1080"/>
      <c r="FA71" s="1080"/>
      <c r="FB71" s="1080"/>
      <c r="FC71" s="1080"/>
      <c r="FD71" s="1080"/>
      <c r="FE71" s="1080"/>
      <c r="FF71" s="1080"/>
      <c r="FG71" s="1080"/>
      <c r="FH71" s="1080"/>
      <c r="FI71" s="1080"/>
      <c r="FJ71" s="1080"/>
      <c r="FK71" s="1080"/>
      <c r="FL71" s="1080"/>
      <c r="FM71" s="1080"/>
      <c r="FN71" s="1080"/>
      <c r="FO71" s="1080"/>
      <c r="FP71" s="1080"/>
      <c r="FQ71" s="1080"/>
      <c r="FR71" s="1080"/>
      <c r="FS71" s="1080"/>
      <c r="FT71" s="1080"/>
      <c r="FU71" s="1080"/>
      <c r="FV71" s="1080"/>
      <c r="FW71" s="1080"/>
      <c r="FX71" s="1080"/>
      <c r="FY71" s="1080"/>
      <c r="FZ71" s="1080"/>
      <c r="GA71" s="1080"/>
      <c r="GB71" s="1080"/>
      <c r="GC71" s="1080"/>
      <c r="GD71" s="1080"/>
      <c r="GE71" s="1080"/>
      <c r="GF71" s="1080"/>
      <c r="GG71" s="1080"/>
      <c r="GH71" s="1080"/>
      <c r="GI71" s="1080"/>
      <c r="GJ71" s="1080"/>
      <c r="GK71" s="1080"/>
      <c r="GL71" s="1080"/>
      <c r="GM71" s="1080"/>
      <c r="GN71" s="1080"/>
      <c r="GO71" s="1080"/>
      <c r="GP71" s="1080"/>
      <c r="GQ71" s="1080"/>
      <c r="GR71" s="1080"/>
      <c r="GS71" s="1080"/>
      <c r="GT71" s="1080"/>
      <c r="GU71" s="1080"/>
      <c r="GV71" s="1080"/>
      <c r="GW71" s="1080"/>
      <c r="GX71" s="1080"/>
      <c r="GY71" s="1080"/>
      <c r="GZ71" s="1080"/>
      <c r="HA71" s="1080"/>
      <c r="HB71" s="1080"/>
      <c r="HC71" s="1080"/>
      <c r="HD71" s="1080"/>
      <c r="HE71" s="1080"/>
      <c r="HF71" s="1080"/>
      <c r="HG71" s="1080"/>
      <c r="HH71" s="1080"/>
      <c r="HI71" s="1080"/>
      <c r="HJ71" s="1080"/>
      <c r="HK71" s="1080"/>
      <c r="HL71" s="1080"/>
      <c r="HM71" s="1080"/>
      <c r="HN71" s="1080"/>
      <c r="HO71" s="1080"/>
      <c r="HP71" s="1080"/>
      <c r="HQ71" s="1080"/>
      <c r="HR71" s="1080"/>
      <c r="HS71" s="1080"/>
      <c r="HT71" s="1080"/>
      <c r="HU71" s="1080"/>
      <c r="HV71" s="1080"/>
      <c r="HW71" s="1080"/>
      <c r="HX71" s="1080"/>
      <c r="HY71" s="1080"/>
      <c r="HZ71" s="1080"/>
      <c r="IA71" s="1080"/>
      <c r="IB71" s="1080"/>
      <c r="IC71" s="1080"/>
      <c r="ID71" s="1080"/>
      <c r="IE71" s="1080"/>
      <c r="IF71" s="1080"/>
      <c r="IG71" s="1080"/>
      <c r="IH71" s="1080"/>
      <c r="II71" s="1080"/>
      <c r="IJ71" s="1080"/>
      <c r="IK71" s="1080"/>
      <c r="IL71" s="1080"/>
      <c r="IM71" s="1080"/>
      <c r="IN71" s="1080"/>
      <c r="IO71" s="1080"/>
      <c r="IP71" s="1080"/>
      <c r="IQ71" s="1080"/>
      <c r="IR71" s="1080"/>
      <c r="IS71" s="1080"/>
      <c r="IT71" s="1080"/>
      <c r="IU71" s="1080"/>
    </row>
    <row r="72" spans="1:255">
      <c r="A72" s="1142"/>
      <c r="G72" s="1080"/>
      <c r="H72" s="1080"/>
      <c r="I72" s="1080"/>
      <c r="J72" s="1080"/>
      <c r="K72" s="1080"/>
      <c r="L72" s="1080"/>
      <c r="M72" s="1080"/>
      <c r="N72" s="1080"/>
      <c r="O72" s="1080"/>
      <c r="P72" s="1080"/>
      <c r="Q72" s="1080"/>
      <c r="R72" s="1080"/>
      <c r="S72" s="1080"/>
      <c r="T72" s="1080"/>
      <c r="U72" s="1080"/>
      <c r="V72" s="1080"/>
      <c r="W72" s="1080"/>
      <c r="X72" s="1080"/>
      <c r="Y72" s="1080"/>
      <c r="Z72" s="1080"/>
      <c r="AA72" s="1080"/>
      <c r="AB72" s="1080"/>
      <c r="AC72" s="1080"/>
      <c r="AD72" s="1080"/>
      <c r="AE72" s="1080"/>
      <c r="AF72" s="1080"/>
      <c r="AG72" s="1080"/>
      <c r="AH72" s="1080"/>
      <c r="AI72" s="1080"/>
      <c r="AJ72" s="1080"/>
      <c r="AK72" s="1080"/>
      <c r="AL72" s="1080"/>
      <c r="AM72" s="1080"/>
      <c r="AN72" s="1080"/>
      <c r="AO72" s="1080"/>
      <c r="AP72" s="1080"/>
      <c r="AQ72" s="1080"/>
      <c r="AR72" s="1080"/>
      <c r="AS72" s="1080"/>
      <c r="AT72" s="1080"/>
      <c r="AU72" s="1080"/>
      <c r="AV72" s="1080"/>
      <c r="AW72" s="1080"/>
      <c r="AX72" s="1080"/>
      <c r="AY72" s="1080"/>
      <c r="AZ72" s="1080"/>
      <c r="BA72" s="1080"/>
      <c r="BB72" s="1080"/>
      <c r="BC72" s="1080"/>
      <c r="BD72" s="1080"/>
      <c r="BE72" s="1080"/>
      <c r="BF72" s="1080"/>
      <c r="BG72" s="1080"/>
      <c r="BH72" s="1080"/>
      <c r="BI72" s="1080"/>
      <c r="BJ72" s="1080"/>
      <c r="BK72" s="1080"/>
      <c r="BL72" s="1080"/>
      <c r="BM72" s="1080"/>
      <c r="BN72" s="1080"/>
      <c r="BO72" s="1080"/>
      <c r="BP72" s="1080"/>
      <c r="BQ72" s="1080"/>
      <c r="BR72" s="1080"/>
      <c r="BS72" s="1080"/>
      <c r="BT72" s="1080"/>
      <c r="BU72" s="1080"/>
      <c r="BV72" s="1080"/>
      <c r="BW72" s="1080"/>
      <c r="BX72" s="1080"/>
      <c r="BY72" s="1080"/>
      <c r="BZ72" s="1080"/>
      <c r="CA72" s="1080"/>
      <c r="CB72" s="1080"/>
      <c r="CC72" s="1080"/>
      <c r="CD72" s="1080"/>
      <c r="CE72" s="1080"/>
      <c r="CF72" s="1080"/>
      <c r="CG72" s="1080"/>
      <c r="CH72" s="1080"/>
      <c r="CI72" s="1080"/>
      <c r="CJ72" s="1080"/>
      <c r="CK72" s="1080"/>
      <c r="CL72" s="1080"/>
      <c r="CM72" s="1080"/>
      <c r="CN72" s="1080"/>
      <c r="CO72" s="1080"/>
      <c r="CP72" s="1080"/>
      <c r="CQ72" s="1080"/>
      <c r="CR72" s="1080"/>
      <c r="CS72" s="1080"/>
      <c r="CT72" s="1080"/>
      <c r="CU72" s="1080"/>
      <c r="CV72" s="1080"/>
      <c r="CW72" s="1080"/>
      <c r="CX72" s="1080"/>
      <c r="CY72" s="1080"/>
      <c r="CZ72" s="1080"/>
      <c r="DA72" s="1080"/>
      <c r="DB72" s="1080"/>
      <c r="DC72" s="1080"/>
      <c r="DD72" s="1080"/>
      <c r="DE72" s="1080"/>
      <c r="DF72" s="1080"/>
      <c r="DG72" s="1080"/>
      <c r="DH72" s="1080"/>
      <c r="DI72" s="1080"/>
      <c r="DJ72" s="1080"/>
      <c r="DK72" s="1080"/>
      <c r="DL72" s="1080"/>
      <c r="DM72" s="1080"/>
      <c r="DN72" s="1080"/>
      <c r="DO72" s="1080"/>
      <c r="DP72" s="1080"/>
      <c r="DQ72" s="1080"/>
      <c r="DR72" s="1080"/>
      <c r="DS72" s="1080"/>
      <c r="DT72" s="1080"/>
      <c r="DU72" s="1080"/>
      <c r="DV72" s="1080"/>
      <c r="DW72" s="1080"/>
      <c r="DX72" s="1080"/>
      <c r="DY72" s="1080"/>
      <c r="DZ72" s="1080"/>
      <c r="EA72" s="1080"/>
      <c r="EB72" s="1080"/>
      <c r="EC72" s="1080"/>
      <c r="ED72" s="1080"/>
      <c r="EE72" s="1080"/>
      <c r="EF72" s="1080"/>
      <c r="EG72" s="1080"/>
      <c r="EH72" s="1080"/>
      <c r="EI72" s="1080"/>
      <c r="EJ72" s="1080"/>
      <c r="EK72" s="1080"/>
      <c r="EL72" s="1080"/>
      <c r="EM72" s="1080"/>
      <c r="EN72" s="1080"/>
      <c r="EO72" s="1080"/>
      <c r="EP72" s="1080"/>
      <c r="EQ72" s="1080"/>
      <c r="ER72" s="1080"/>
      <c r="ES72" s="1080"/>
      <c r="ET72" s="1080"/>
      <c r="EU72" s="1080"/>
      <c r="EV72" s="1080"/>
      <c r="EW72" s="1080"/>
      <c r="EX72" s="1080"/>
      <c r="EY72" s="1080"/>
      <c r="EZ72" s="1080"/>
      <c r="FA72" s="1080"/>
      <c r="FB72" s="1080"/>
      <c r="FC72" s="1080"/>
      <c r="FD72" s="1080"/>
      <c r="FE72" s="1080"/>
      <c r="FF72" s="1080"/>
      <c r="FG72" s="1080"/>
      <c r="FH72" s="1080"/>
      <c r="FI72" s="1080"/>
      <c r="FJ72" s="1080"/>
      <c r="FK72" s="1080"/>
      <c r="FL72" s="1080"/>
      <c r="FM72" s="1080"/>
      <c r="FN72" s="1080"/>
      <c r="FO72" s="1080"/>
      <c r="FP72" s="1080"/>
      <c r="FQ72" s="1080"/>
      <c r="FR72" s="1080"/>
      <c r="FS72" s="1080"/>
      <c r="FT72" s="1080"/>
      <c r="FU72" s="1080"/>
      <c r="FV72" s="1080"/>
      <c r="FW72" s="1080"/>
      <c r="FX72" s="1080"/>
      <c r="FY72" s="1080"/>
      <c r="FZ72" s="1080"/>
      <c r="GA72" s="1080"/>
      <c r="GB72" s="1080"/>
      <c r="GC72" s="1080"/>
      <c r="GD72" s="1080"/>
      <c r="GE72" s="1080"/>
      <c r="GF72" s="1080"/>
      <c r="GG72" s="1080"/>
      <c r="GH72" s="1080"/>
      <c r="GI72" s="1080"/>
      <c r="GJ72" s="1080"/>
      <c r="GK72" s="1080"/>
      <c r="GL72" s="1080"/>
      <c r="GM72" s="1080"/>
      <c r="GN72" s="1080"/>
      <c r="GO72" s="1080"/>
      <c r="GP72" s="1080"/>
      <c r="GQ72" s="1080"/>
      <c r="GR72" s="1080"/>
      <c r="GS72" s="1080"/>
      <c r="GT72" s="1080"/>
      <c r="GU72" s="1080"/>
      <c r="GV72" s="1080"/>
      <c r="GW72" s="1080"/>
      <c r="GX72" s="1080"/>
      <c r="GY72" s="1080"/>
      <c r="GZ72" s="1080"/>
      <c r="HA72" s="1080"/>
      <c r="HB72" s="1080"/>
      <c r="HC72" s="1080"/>
      <c r="HD72" s="1080"/>
      <c r="HE72" s="1080"/>
      <c r="HF72" s="1080"/>
      <c r="HG72" s="1080"/>
      <c r="HH72" s="1080"/>
      <c r="HI72" s="1080"/>
      <c r="HJ72" s="1080"/>
      <c r="HK72" s="1080"/>
      <c r="HL72" s="1080"/>
      <c r="HM72" s="1080"/>
      <c r="HN72" s="1080"/>
      <c r="HO72" s="1080"/>
      <c r="HP72" s="1080"/>
      <c r="HQ72" s="1080"/>
      <c r="HR72" s="1080"/>
      <c r="HS72" s="1080"/>
      <c r="HT72" s="1080"/>
      <c r="HU72" s="1080"/>
      <c r="HV72" s="1080"/>
      <c r="HW72" s="1080"/>
      <c r="HX72" s="1080"/>
      <c r="HY72" s="1080"/>
      <c r="HZ72" s="1080"/>
      <c r="IA72" s="1080"/>
      <c r="IB72" s="1080"/>
      <c r="IC72" s="1080"/>
      <c r="ID72" s="1080"/>
      <c r="IE72" s="1080"/>
      <c r="IF72" s="1080"/>
      <c r="IG72" s="1080"/>
      <c r="IH72" s="1080"/>
      <c r="II72" s="1080"/>
      <c r="IJ72" s="1080"/>
      <c r="IK72" s="1080"/>
      <c r="IL72" s="1080"/>
      <c r="IM72" s="1080"/>
      <c r="IN72" s="1080"/>
      <c r="IO72" s="1080"/>
      <c r="IP72" s="1080"/>
      <c r="IQ72" s="1080"/>
      <c r="IR72" s="1080"/>
      <c r="IS72" s="1080"/>
      <c r="IT72" s="1080"/>
      <c r="IU72" s="1080"/>
    </row>
    <row r="73" spans="1:255">
      <c r="A73" s="1142"/>
      <c r="G73" s="1080"/>
      <c r="H73" s="1080"/>
      <c r="I73" s="1080"/>
      <c r="J73" s="1080"/>
      <c r="K73" s="1080"/>
      <c r="L73" s="1080"/>
      <c r="M73" s="1080"/>
      <c r="N73" s="1080"/>
      <c r="O73" s="1080"/>
      <c r="P73" s="1080"/>
      <c r="Q73" s="1080"/>
      <c r="R73" s="1080"/>
      <c r="S73" s="1080"/>
      <c r="T73" s="1080"/>
      <c r="U73" s="1080"/>
      <c r="V73" s="1080"/>
      <c r="W73" s="1080"/>
      <c r="X73" s="1080"/>
      <c r="Y73" s="1080"/>
      <c r="Z73" s="1080"/>
      <c r="AA73" s="1080"/>
      <c r="AB73" s="1080"/>
      <c r="AC73" s="1080"/>
      <c r="AD73" s="1080"/>
      <c r="AE73" s="1080"/>
      <c r="AF73" s="1080"/>
      <c r="AG73" s="1080"/>
      <c r="AH73" s="1080"/>
      <c r="AI73" s="1080"/>
      <c r="AJ73" s="1080"/>
      <c r="AK73" s="1080"/>
      <c r="AL73" s="1080"/>
      <c r="AM73" s="1080"/>
      <c r="AN73" s="1080"/>
      <c r="AO73" s="1080"/>
      <c r="AP73" s="1080"/>
      <c r="AQ73" s="1080"/>
      <c r="AR73" s="1080"/>
      <c r="AS73" s="1080"/>
      <c r="AT73" s="1080"/>
      <c r="AU73" s="1080"/>
      <c r="AV73" s="1080"/>
      <c r="AW73" s="1080"/>
      <c r="AX73" s="1080"/>
      <c r="AY73" s="1080"/>
      <c r="AZ73" s="1080"/>
      <c r="BA73" s="1080"/>
      <c r="BB73" s="1080"/>
      <c r="BC73" s="1080"/>
      <c r="BD73" s="1080"/>
      <c r="BE73" s="1080"/>
      <c r="BF73" s="1080"/>
      <c r="BG73" s="1080"/>
      <c r="BH73" s="1080"/>
      <c r="BI73" s="1080"/>
      <c r="BJ73" s="1080"/>
      <c r="BK73" s="1080"/>
      <c r="BL73" s="1080"/>
      <c r="BM73" s="1080"/>
      <c r="BN73" s="1080"/>
      <c r="BO73" s="1080"/>
      <c r="BP73" s="1080"/>
      <c r="BQ73" s="1080"/>
      <c r="BR73" s="1080"/>
      <c r="BS73" s="1080"/>
      <c r="BT73" s="1080"/>
      <c r="BU73" s="1080"/>
      <c r="BV73" s="1080"/>
      <c r="BW73" s="1080"/>
      <c r="BX73" s="1080"/>
      <c r="BY73" s="1080"/>
      <c r="BZ73" s="1080"/>
      <c r="CA73" s="1080"/>
      <c r="CB73" s="1080"/>
      <c r="CC73" s="1080"/>
      <c r="CD73" s="1080"/>
      <c r="CE73" s="1080"/>
      <c r="CF73" s="1080"/>
      <c r="CG73" s="1080"/>
      <c r="CH73" s="1080"/>
      <c r="CI73" s="1080"/>
      <c r="CJ73" s="1080"/>
      <c r="CK73" s="1080"/>
      <c r="CL73" s="1080"/>
      <c r="CM73" s="1080"/>
      <c r="CN73" s="1080"/>
      <c r="CO73" s="1080"/>
      <c r="CP73" s="1080"/>
      <c r="CQ73" s="1080"/>
      <c r="CR73" s="1080"/>
      <c r="CS73" s="1080"/>
      <c r="CT73" s="1080"/>
      <c r="CU73" s="1080"/>
      <c r="CV73" s="1080"/>
      <c r="CW73" s="1080"/>
      <c r="CX73" s="1080"/>
      <c r="CY73" s="1080"/>
      <c r="CZ73" s="1080"/>
      <c r="DA73" s="1080"/>
      <c r="DB73" s="1080"/>
      <c r="DC73" s="1080"/>
      <c r="DD73" s="1080"/>
      <c r="DE73" s="1080"/>
      <c r="DF73" s="1080"/>
      <c r="DG73" s="1080"/>
      <c r="DH73" s="1080"/>
      <c r="DI73" s="1080"/>
      <c r="DJ73" s="1080"/>
      <c r="DK73" s="1080"/>
      <c r="DL73" s="1080"/>
      <c r="DM73" s="1080"/>
      <c r="DN73" s="1080"/>
      <c r="DO73" s="1080"/>
      <c r="DP73" s="1080"/>
      <c r="DQ73" s="1080"/>
      <c r="DR73" s="1080"/>
      <c r="DS73" s="1080"/>
      <c r="DT73" s="1080"/>
      <c r="DU73" s="1080"/>
      <c r="DV73" s="1080"/>
      <c r="DW73" s="1080"/>
      <c r="DX73" s="1080"/>
      <c r="DY73" s="1080"/>
      <c r="DZ73" s="1080"/>
      <c r="EA73" s="1080"/>
      <c r="EB73" s="1080"/>
      <c r="EC73" s="1080"/>
      <c r="ED73" s="1080"/>
      <c r="EE73" s="1080"/>
      <c r="EF73" s="1080"/>
      <c r="EG73" s="1080"/>
      <c r="EH73" s="1080"/>
      <c r="EI73" s="1080"/>
      <c r="EJ73" s="1080"/>
      <c r="EK73" s="1080"/>
      <c r="EL73" s="1080"/>
      <c r="EM73" s="1080"/>
      <c r="EN73" s="1080"/>
      <c r="EO73" s="1080"/>
      <c r="EP73" s="1080"/>
      <c r="EQ73" s="1080"/>
      <c r="ER73" s="1080"/>
      <c r="ES73" s="1080"/>
      <c r="ET73" s="1080"/>
      <c r="EU73" s="1080"/>
      <c r="EV73" s="1080"/>
      <c r="EW73" s="1080"/>
      <c r="EX73" s="1080"/>
      <c r="EY73" s="1080"/>
      <c r="EZ73" s="1080"/>
      <c r="FA73" s="1080"/>
      <c r="FB73" s="1080"/>
      <c r="FC73" s="1080"/>
      <c r="FD73" s="1080"/>
      <c r="FE73" s="1080"/>
      <c r="FF73" s="1080"/>
      <c r="FG73" s="1080"/>
      <c r="FH73" s="1080"/>
      <c r="FI73" s="1080"/>
      <c r="FJ73" s="1080"/>
      <c r="FK73" s="1080"/>
      <c r="FL73" s="1080"/>
      <c r="FM73" s="1080"/>
      <c r="FN73" s="1080"/>
      <c r="FO73" s="1080"/>
      <c r="FP73" s="1080"/>
      <c r="FQ73" s="1080"/>
      <c r="FR73" s="1080"/>
      <c r="FS73" s="1080"/>
      <c r="FT73" s="1080"/>
      <c r="FU73" s="1080"/>
      <c r="FV73" s="1080"/>
      <c r="FW73" s="1080"/>
      <c r="FX73" s="1080"/>
      <c r="FY73" s="1080"/>
      <c r="FZ73" s="1080"/>
      <c r="GA73" s="1080"/>
      <c r="GB73" s="1080"/>
      <c r="GC73" s="1080"/>
      <c r="GD73" s="1080"/>
      <c r="GE73" s="1080"/>
      <c r="GF73" s="1080"/>
      <c r="GG73" s="1080"/>
      <c r="GH73" s="1080"/>
      <c r="GI73" s="1080"/>
      <c r="GJ73" s="1080"/>
      <c r="GK73" s="1080"/>
      <c r="GL73" s="1080"/>
      <c r="GM73" s="1080"/>
      <c r="GN73" s="1080"/>
      <c r="GO73" s="1080"/>
      <c r="GP73" s="1080"/>
      <c r="GQ73" s="1080"/>
      <c r="GR73" s="1080"/>
      <c r="GS73" s="1080"/>
      <c r="GT73" s="1080"/>
      <c r="GU73" s="1080"/>
      <c r="GV73" s="1080"/>
      <c r="GW73" s="1080"/>
      <c r="GX73" s="1080"/>
      <c r="GY73" s="1080"/>
      <c r="GZ73" s="1080"/>
      <c r="HA73" s="1080"/>
      <c r="HB73" s="1080"/>
      <c r="HC73" s="1080"/>
      <c r="HD73" s="1080"/>
      <c r="HE73" s="1080"/>
      <c r="HF73" s="1080"/>
      <c r="HG73" s="1080"/>
      <c r="HH73" s="1080"/>
      <c r="HI73" s="1080"/>
      <c r="HJ73" s="1080"/>
      <c r="HK73" s="1080"/>
      <c r="HL73" s="1080"/>
      <c r="HM73" s="1080"/>
      <c r="HN73" s="1080"/>
      <c r="HO73" s="1080"/>
      <c r="HP73" s="1080"/>
      <c r="HQ73" s="1080"/>
      <c r="HR73" s="1080"/>
      <c r="HS73" s="1080"/>
      <c r="HT73" s="1080"/>
      <c r="HU73" s="1080"/>
      <c r="HV73" s="1080"/>
      <c r="HW73" s="1080"/>
      <c r="HX73" s="1080"/>
      <c r="HY73" s="1080"/>
      <c r="HZ73" s="1080"/>
      <c r="IA73" s="1080"/>
      <c r="IB73" s="1080"/>
      <c r="IC73" s="1080"/>
      <c r="ID73" s="1080"/>
      <c r="IE73" s="1080"/>
      <c r="IF73" s="1080"/>
      <c r="IG73" s="1080"/>
      <c r="IH73" s="1080"/>
      <c r="II73" s="1080"/>
      <c r="IJ73" s="1080"/>
      <c r="IK73" s="1080"/>
      <c r="IL73" s="1080"/>
      <c r="IM73" s="1080"/>
      <c r="IN73" s="1080"/>
      <c r="IO73" s="1080"/>
      <c r="IP73" s="1080"/>
      <c r="IQ73" s="1080"/>
      <c r="IR73" s="1080"/>
      <c r="IS73" s="1080"/>
      <c r="IT73" s="1080"/>
      <c r="IU73" s="1080"/>
    </row>
    <row r="74" spans="1:255">
      <c r="A74" s="1142"/>
      <c r="G74" s="1080"/>
      <c r="H74" s="1080"/>
      <c r="I74" s="1080"/>
      <c r="J74" s="1080"/>
      <c r="K74" s="1080"/>
      <c r="L74" s="1080"/>
      <c r="M74" s="1080"/>
      <c r="N74" s="1080"/>
      <c r="O74" s="1080"/>
      <c r="P74" s="1080"/>
      <c r="Q74" s="1080"/>
      <c r="R74" s="1080"/>
      <c r="S74" s="1080"/>
      <c r="T74" s="1080"/>
      <c r="U74" s="1080"/>
      <c r="V74" s="1080"/>
      <c r="W74" s="1080"/>
      <c r="X74" s="1080"/>
      <c r="Y74" s="1080"/>
      <c r="Z74" s="1080"/>
      <c r="AA74" s="1080"/>
      <c r="AB74" s="1080"/>
      <c r="AC74" s="1080"/>
      <c r="AD74" s="1080"/>
      <c r="AE74" s="1080"/>
      <c r="AF74" s="1080"/>
      <c r="AG74" s="1080"/>
      <c r="AH74" s="1080"/>
      <c r="AI74" s="1080"/>
      <c r="AJ74" s="1080"/>
      <c r="AK74" s="1080"/>
      <c r="AL74" s="1080"/>
      <c r="AM74" s="1080"/>
      <c r="AN74" s="1080"/>
      <c r="AO74" s="1080"/>
      <c r="AP74" s="1080"/>
      <c r="AQ74" s="1080"/>
      <c r="AR74" s="1080"/>
      <c r="AS74" s="1080"/>
      <c r="AT74" s="1080"/>
      <c r="AU74" s="1080"/>
      <c r="AV74" s="1080"/>
      <c r="AW74" s="1080"/>
      <c r="AX74" s="1080"/>
      <c r="AY74" s="1080"/>
      <c r="AZ74" s="1080"/>
      <c r="BA74" s="1080"/>
      <c r="BB74" s="1080"/>
      <c r="BC74" s="1080"/>
      <c r="BD74" s="1080"/>
      <c r="BE74" s="1080"/>
      <c r="BF74" s="1080"/>
      <c r="BG74" s="1080"/>
      <c r="BH74" s="1080"/>
      <c r="BI74" s="1080"/>
      <c r="BJ74" s="1080"/>
      <c r="BK74" s="1080"/>
      <c r="BL74" s="1080"/>
      <c r="BM74" s="1080"/>
      <c r="BN74" s="1080"/>
      <c r="BO74" s="1080"/>
      <c r="BP74" s="1080"/>
      <c r="BQ74" s="1080"/>
      <c r="BR74" s="1080"/>
      <c r="BS74" s="1080"/>
      <c r="BT74" s="1080"/>
      <c r="BU74" s="1080"/>
      <c r="BV74" s="1080"/>
      <c r="BW74" s="1080"/>
      <c r="BX74" s="1080"/>
      <c r="BY74" s="1080"/>
      <c r="BZ74" s="1080"/>
      <c r="CA74" s="1080"/>
      <c r="CB74" s="1080"/>
      <c r="CC74" s="1080"/>
      <c r="CD74" s="1080"/>
      <c r="CE74" s="1080"/>
      <c r="CF74" s="1080"/>
      <c r="CG74" s="1080"/>
      <c r="CH74" s="1080"/>
      <c r="CI74" s="1080"/>
      <c r="CJ74" s="1080"/>
      <c r="CK74" s="1080"/>
      <c r="CL74" s="1080"/>
      <c r="CM74" s="1080"/>
      <c r="CN74" s="1080"/>
      <c r="CO74" s="1080"/>
      <c r="CP74" s="1080"/>
      <c r="CQ74" s="1080"/>
      <c r="CR74" s="1080"/>
      <c r="CS74" s="1080"/>
      <c r="CT74" s="1080"/>
      <c r="CU74" s="1080"/>
      <c r="CV74" s="1080"/>
      <c r="CW74" s="1080"/>
      <c r="CX74" s="1080"/>
      <c r="CY74" s="1080"/>
      <c r="CZ74" s="1080"/>
      <c r="DA74" s="1080"/>
      <c r="DB74" s="1080"/>
      <c r="DC74" s="1080"/>
      <c r="DD74" s="1080"/>
      <c r="DE74" s="1080"/>
      <c r="DF74" s="1080"/>
      <c r="DG74" s="1080"/>
      <c r="DH74" s="1080"/>
      <c r="DI74" s="1080"/>
      <c r="DJ74" s="1080"/>
      <c r="DK74" s="1080"/>
      <c r="DL74" s="1080"/>
      <c r="DM74" s="1080"/>
      <c r="DN74" s="1080"/>
      <c r="DO74" s="1080"/>
      <c r="DP74" s="1080"/>
      <c r="DQ74" s="1080"/>
      <c r="DR74" s="1080"/>
      <c r="DS74" s="1080"/>
      <c r="DT74" s="1080"/>
      <c r="DU74" s="1080"/>
      <c r="DV74" s="1080"/>
      <c r="DW74" s="1080"/>
      <c r="DX74" s="1080"/>
      <c r="DY74" s="1080"/>
      <c r="DZ74" s="1080"/>
      <c r="EA74" s="1080"/>
      <c r="EB74" s="1080"/>
      <c r="EC74" s="1080"/>
      <c r="ED74" s="1080"/>
      <c r="EE74" s="1080"/>
      <c r="EF74" s="1080"/>
      <c r="EG74" s="1080"/>
      <c r="EH74" s="1080"/>
      <c r="EI74" s="1080"/>
      <c r="EJ74" s="1080"/>
      <c r="EK74" s="1080"/>
      <c r="EL74" s="1080"/>
      <c r="EM74" s="1080"/>
      <c r="EN74" s="1080"/>
      <c r="EO74" s="1080"/>
      <c r="EP74" s="1080"/>
      <c r="EQ74" s="1080"/>
      <c r="ER74" s="1080"/>
      <c r="ES74" s="1080"/>
      <c r="ET74" s="1080"/>
      <c r="EU74" s="1080"/>
      <c r="EV74" s="1080"/>
      <c r="EW74" s="1080"/>
      <c r="EX74" s="1080"/>
      <c r="EY74" s="1080"/>
      <c r="EZ74" s="1080"/>
      <c r="FA74" s="1080"/>
      <c r="FB74" s="1080"/>
      <c r="FC74" s="1080"/>
      <c r="FD74" s="1080"/>
      <c r="FE74" s="1080"/>
      <c r="FF74" s="1080"/>
      <c r="FG74" s="1080"/>
      <c r="FH74" s="1080"/>
      <c r="FI74" s="1080"/>
      <c r="FJ74" s="1080"/>
      <c r="FK74" s="1080"/>
      <c r="FL74" s="1080"/>
      <c r="FM74" s="1080"/>
      <c r="FN74" s="1080"/>
      <c r="FO74" s="1080"/>
      <c r="FP74" s="1080"/>
      <c r="FQ74" s="1080"/>
      <c r="FR74" s="1080"/>
      <c r="FS74" s="1080"/>
      <c r="FT74" s="1080"/>
      <c r="FU74" s="1080"/>
      <c r="FV74" s="1080"/>
      <c r="FW74" s="1080"/>
      <c r="FX74" s="1080"/>
      <c r="FY74" s="1080"/>
      <c r="FZ74" s="1080"/>
      <c r="GA74" s="1080"/>
      <c r="GB74" s="1080"/>
      <c r="GC74" s="1080"/>
      <c r="GD74" s="1080"/>
      <c r="GE74" s="1080"/>
      <c r="GF74" s="1080"/>
      <c r="GG74" s="1080"/>
      <c r="GH74" s="1080"/>
      <c r="GI74" s="1080"/>
      <c r="GJ74" s="1080"/>
      <c r="GK74" s="1080"/>
      <c r="GL74" s="1080"/>
      <c r="GM74" s="1080"/>
      <c r="GN74" s="1080"/>
      <c r="GO74" s="1080"/>
      <c r="GP74" s="1080"/>
      <c r="GQ74" s="1080"/>
      <c r="GR74" s="1080"/>
      <c r="GS74" s="1080"/>
      <c r="GT74" s="1080"/>
      <c r="GU74" s="1080"/>
      <c r="GV74" s="1080"/>
      <c r="GW74" s="1080"/>
      <c r="GX74" s="1080"/>
      <c r="GY74" s="1080"/>
      <c r="GZ74" s="1080"/>
      <c r="HA74" s="1080"/>
      <c r="HB74" s="1080"/>
      <c r="HC74" s="1080"/>
      <c r="HD74" s="1080"/>
      <c r="HE74" s="1080"/>
      <c r="HF74" s="1080"/>
      <c r="HG74" s="1080"/>
      <c r="HH74" s="1080"/>
      <c r="HI74" s="1080"/>
      <c r="HJ74" s="1080"/>
      <c r="HK74" s="1080"/>
      <c r="HL74" s="1080"/>
      <c r="HM74" s="1080"/>
      <c r="HN74" s="1080"/>
      <c r="HO74" s="1080"/>
      <c r="HP74" s="1080"/>
      <c r="HQ74" s="1080"/>
      <c r="HR74" s="1080"/>
      <c r="HS74" s="1080"/>
      <c r="HT74" s="1080"/>
      <c r="HU74" s="1080"/>
      <c r="HV74" s="1080"/>
      <c r="HW74" s="1080"/>
      <c r="HX74" s="1080"/>
      <c r="HY74" s="1080"/>
      <c r="HZ74" s="1080"/>
      <c r="IA74" s="1080"/>
      <c r="IB74" s="1080"/>
      <c r="IC74" s="1080"/>
      <c r="ID74" s="1080"/>
      <c r="IE74" s="1080"/>
      <c r="IF74" s="1080"/>
      <c r="IG74" s="1080"/>
      <c r="IH74" s="1080"/>
      <c r="II74" s="1080"/>
      <c r="IJ74" s="1080"/>
      <c r="IK74" s="1080"/>
      <c r="IL74" s="1080"/>
      <c r="IM74" s="1080"/>
      <c r="IN74" s="1080"/>
      <c r="IO74" s="1080"/>
      <c r="IP74" s="1080"/>
      <c r="IQ74" s="1080"/>
      <c r="IR74" s="1080"/>
      <c r="IS74" s="1080"/>
      <c r="IT74" s="1080"/>
      <c r="IU74" s="1080"/>
    </row>
    <row r="75" spans="1:255">
      <c r="A75" s="1142"/>
      <c r="G75" s="1080"/>
      <c r="H75" s="1080"/>
      <c r="I75" s="1080"/>
      <c r="J75" s="1080"/>
      <c r="K75" s="1080"/>
      <c r="L75" s="1080"/>
      <c r="M75" s="1080"/>
      <c r="N75" s="1080"/>
      <c r="O75" s="1080"/>
      <c r="P75" s="1080"/>
      <c r="Q75" s="1080"/>
      <c r="R75" s="1080"/>
      <c r="S75" s="1080"/>
      <c r="T75" s="1080"/>
      <c r="U75" s="1080"/>
      <c r="V75" s="1080"/>
      <c r="W75" s="1080"/>
      <c r="X75" s="1080"/>
      <c r="Y75" s="1080"/>
      <c r="Z75" s="1080"/>
      <c r="AA75" s="1080"/>
      <c r="AB75" s="1080"/>
      <c r="AC75" s="1080"/>
      <c r="AD75" s="1080"/>
      <c r="AE75" s="1080"/>
      <c r="AF75" s="1080"/>
      <c r="AG75" s="1080"/>
      <c r="AH75" s="1080"/>
      <c r="AI75" s="1080"/>
      <c r="AJ75" s="1080"/>
      <c r="AK75" s="1080"/>
      <c r="AL75" s="1080"/>
      <c r="AM75" s="1080"/>
      <c r="AN75" s="1080"/>
      <c r="AO75" s="1080"/>
      <c r="AP75" s="1080"/>
      <c r="AQ75" s="1080"/>
      <c r="AR75" s="1080"/>
      <c r="AS75" s="1080"/>
      <c r="AT75" s="1080"/>
      <c r="AU75" s="1080"/>
      <c r="AV75" s="1080"/>
      <c r="AW75" s="1080"/>
      <c r="AX75" s="1080"/>
      <c r="AY75" s="1080"/>
      <c r="AZ75" s="1080"/>
      <c r="BA75" s="1080"/>
      <c r="BB75" s="1080"/>
      <c r="BC75" s="1080"/>
      <c r="BD75" s="1080"/>
      <c r="BE75" s="1080"/>
      <c r="BF75" s="1080"/>
      <c r="BG75" s="1080"/>
      <c r="BH75" s="1080"/>
      <c r="BI75" s="1080"/>
      <c r="BJ75" s="1080"/>
      <c r="BK75" s="1080"/>
      <c r="BL75" s="1080"/>
      <c r="BM75" s="1080"/>
      <c r="BN75" s="1080"/>
      <c r="BO75" s="1080"/>
      <c r="BP75" s="1080"/>
      <c r="BQ75" s="1080"/>
      <c r="BR75" s="1080"/>
      <c r="BS75" s="1080"/>
      <c r="BT75" s="1080"/>
      <c r="BU75" s="1080"/>
      <c r="BV75" s="1080"/>
      <c r="BW75" s="1080"/>
      <c r="BX75" s="1080"/>
      <c r="BY75" s="1080"/>
      <c r="BZ75" s="1080"/>
      <c r="CA75" s="1080"/>
      <c r="CB75" s="1080"/>
      <c r="CC75" s="1080"/>
      <c r="CD75" s="1080"/>
      <c r="CE75" s="1080"/>
      <c r="CF75" s="1080"/>
      <c r="CG75" s="1080"/>
      <c r="CH75" s="1080"/>
      <c r="CI75" s="1080"/>
      <c r="CJ75" s="1080"/>
      <c r="CK75" s="1080"/>
      <c r="CL75" s="1080"/>
      <c r="CM75" s="1080"/>
      <c r="CN75" s="1080"/>
      <c r="CO75" s="1080"/>
      <c r="CP75" s="1080"/>
      <c r="CQ75" s="1080"/>
      <c r="CR75" s="1080"/>
      <c r="CS75" s="1080"/>
      <c r="CT75" s="1080"/>
      <c r="CU75" s="1080"/>
      <c r="CV75" s="1080"/>
      <c r="CW75" s="1080"/>
      <c r="CX75" s="1080"/>
      <c r="CY75" s="1080"/>
      <c r="CZ75" s="1080"/>
      <c r="DA75" s="1080"/>
      <c r="DB75" s="1080"/>
      <c r="DC75" s="1080"/>
      <c r="DD75" s="1080"/>
      <c r="DE75" s="1080"/>
      <c r="DF75" s="1080"/>
      <c r="DG75" s="1080"/>
      <c r="DH75" s="1080"/>
      <c r="DI75" s="1080"/>
      <c r="DJ75" s="1080"/>
      <c r="DK75" s="1080"/>
      <c r="DL75" s="1080"/>
      <c r="DM75" s="1080"/>
      <c r="DN75" s="1080"/>
      <c r="DO75" s="1080"/>
      <c r="DP75" s="1080"/>
      <c r="DQ75" s="1080"/>
      <c r="DR75" s="1080"/>
      <c r="DS75" s="1080"/>
      <c r="DT75" s="1080"/>
      <c r="DU75" s="1080"/>
      <c r="DV75" s="1080"/>
      <c r="DW75" s="1080"/>
      <c r="DX75" s="1080"/>
      <c r="DY75" s="1080"/>
      <c r="DZ75" s="1080"/>
      <c r="EA75" s="1080"/>
      <c r="EB75" s="1080"/>
      <c r="EC75" s="1080"/>
      <c r="ED75" s="1080"/>
      <c r="EE75" s="1080"/>
      <c r="EF75" s="1080"/>
      <c r="EG75" s="1080"/>
      <c r="EH75" s="1080"/>
      <c r="EI75" s="1080"/>
      <c r="EJ75" s="1080"/>
      <c r="EK75" s="1080"/>
      <c r="EL75" s="1080"/>
      <c r="EM75" s="1080"/>
      <c r="EN75" s="1080"/>
      <c r="EO75" s="1080"/>
      <c r="EP75" s="1080"/>
      <c r="EQ75" s="1080"/>
      <c r="ER75" s="1080"/>
      <c r="ES75" s="1080"/>
      <c r="ET75" s="1080"/>
      <c r="EU75" s="1080"/>
      <c r="EV75" s="1080"/>
      <c r="EW75" s="1080"/>
      <c r="EX75" s="1080"/>
      <c r="EY75" s="1080"/>
      <c r="EZ75" s="1080"/>
      <c r="FA75" s="1080"/>
      <c r="FB75" s="1080"/>
      <c r="FC75" s="1080"/>
      <c r="FD75" s="1080"/>
      <c r="FE75" s="1080"/>
      <c r="FF75" s="1080"/>
      <c r="FG75" s="1080"/>
      <c r="FH75" s="1080"/>
      <c r="FI75" s="1080"/>
      <c r="FJ75" s="1080"/>
      <c r="FK75" s="1080"/>
      <c r="FL75" s="1080"/>
      <c r="FM75" s="1080"/>
      <c r="FN75" s="1080"/>
      <c r="FO75" s="1080"/>
      <c r="FP75" s="1080"/>
      <c r="FQ75" s="1080"/>
      <c r="FR75" s="1080"/>
      <c r="FS75" s="1080"/>
      <c r="FT75" s="1080"/>
      <c r="FU75" s="1080"/>
      <c r="FV75" s="1080"/>
      <c r="FW75" s="1080"/>
      <c r="FX75" s="1080"/>
      <c r="FY75" s="1080"/>
      <c r="FZ75" s="1080"/>
      <c r="GA75" s="1080"/>
      <c r="GB75" s="1080"/>
      <c r="GC75" s="1080"/>
      <c r="GD75" s="1080"/>
      <c r="GE75" s="1080"/>
      <c r="GF75" s="1080"/>
      <c r="GG75" s="1080"/>
      <c r="GH75" s="1080"/>
      <c r="GI75" s="1080"/>
      <c r="GJ75" s="1080"/>
      <c r="GK75" s="1080"/>
      <c r="GL75" s="1080"/>
      <c r="GM75" s="1080"/>
      <c r="GN75" s="1080"/>
      <c r="GO75" s="1080"/>
      <c r="GP75" s="1080"/>
      <c r="GQ75" s="1080"/>
      <c r="GR75" s="1080"/>
      <c r="GS75" s="1080"/>
      <c r="GT75" s="1080"/>
      <c r="GU75" s="1080"/>
      <c r="GV75" s="1080"/>
      <c r="GW75" s="1080"/>
      <c r="GX75" s="1080"/>
      <c r="GY75" s="1080"/>
      <c r="GZ75" s="1080"/>
      <c r="HA75" s="1080"/>
      <c r="HB75" s="1080"/>
      <c r="HC75" s="1080"/>
      <c r="HD75" s="1080"/>
      <c r="HE75" s="1080"/>
      <c r="HF75" s="1080"/>
      <c r="HG75" s="1080"/>
      <c r="HH75" s="1080"/>
      <c r="HI75" s="1080"/>
      <c r="HJ75" s="1080"/>
      <c r="HK75" s="1080"/>
      <c r="HL75" s="1080"/>
      <c r="HM75" s="1080"/>
      <c r="HN75" s="1080"/>
      <c r="HO75" s="1080"/>
      <c r="HP75" s="1080"/>
      <c r="HQ75" s="1080"/>
      <c r="HR75" s="1080"/>
      <c r="HS75" s="1080"/>
      <c r="HT75" s="1080"/>
      <c r="HU75" s="1080"/>
      <c r="HV75" s="1080"/>
      <c r="HW75" s="1080"/>
      <c r="HX75" s="1080"/>
      <c r="HY75" s="1080"/>
      <c r="HZ75" s="1080"/>
      <c r="IA75" s="1080"/>
      <c r="IB75" s="1080"/>
      <c r="IC75" s="1080"/>
      <c r="ID75" s="1080"/>
      <c r="IE75" s="1080"/>
      <c r="IF75" s="1080"/>
      <c r="IG75" s="1080"/>
      <c r="IH75" s="1080"/>
      <c r="II75" s="1080"/>
      <c r="IJ75" s="1080"/>
      <c r="IK75" s="1080"/>
      <c r="IL75" s="1080"/>
      <c r="IM75" s="1080"/>
      <c r="IN75" s="1080"/>
      <c r="IO75" s="1080"/>
      <c r="IP75" s="1080"/>
      <c r="IQ75" s="1080"/>
      <c r="IR75" s="1080"/>
      <c r="IS75" s="1080"/>
      <c r="IT75" s="1080"/>
      <c r="IU75" s="1080"/>
    </row>
    <row r="76" spans="1:255">
      <c r="A76" s="1142"/>
      <c r="G76" s="1080"/>
      <c r="H76" s="1080"/>
      <c r="I76" s="1080"/>
      <c r="J76" s="1080"/>
      <c r="K76" s="1080"/>
      <c r="L76" s="1080"/>
      <c r="M76" s="1080"/>
      <c r="N76" s="1080"/>
      <c r="O76" s="1080"/>
      <c r="P76" s="1080"/>
      <c r="Q76" s="1080"/>
      <c r="R76" s="1080"/>
      <c r="S76" s="1080"/>
      <c r="T76" s="1080"/>
      <c r="U76" s="1080"/>
      <c r="V76" s="1080"/>
      <c r="W76" s="1080"/>
      <c r="X76" s="1080"/>
      <c r="Y76" s="1080"/>
      <c r="Z76" s="1080"/>
      <c r="AA76" s="1080"/>
      <c r="AB76" s="1080"/>
      <c r="AC76" s="1080"/>
      <c r="AD76" s="1080"/>
      <c r="AE76" s="1080"/>
      <c r="AF76" s="1080"/>
      <c r="AG76" s="1080"/>
      <c r="AH76" s="1080"/>
      <c r="AI76" s="1080"/>
      <c r="AJ76" s="1080"/>
      <c r="AK76" s="1080"/>
      <c r="AL76" s="1080"/>
      <c r="AM76" s="1080"/>
      <c r="AN76" s="1080"/>
      <c r="AO76" s="1080"/>
      <c r="AP76" s="1080"/>
      <c r="AQ76" s="1080"/>
      <c r="AR76" s="1080"/>
      <c r="AS76" s="1080"/>
      <c r="AT76" s="1080"/>
      <c r="AU76" s="1080"/>
      <c r="AV76" s="1080"/>
      <c r="AW76" s="1080"/>
      <c r="AX76" s="1080"/>
      <c r="AY76" s="1080"/>
      <c r="AZ76" s="1080"/>
      <c r="BA76" s="1080"/>
      <c r="BB76" s="1080"/>
      <c r="BC76" s="1080"/>
      <c r="BD76" s="1080"/>
      <c r="BE76" s="1080"/>
      <c r="BF76" s="1080"/>
      <c r="BG76" s="1080"/>
      <c r="BH76" s="1080"/>
      <c r="BI76" s="1080"/>
      <c r="BJ76" s="1080"/>
      <c r="BK76" s="1080"/>
      <c r="BL76" s="1080"/>
      <c r="BM76" s="1080"/>
      <c r="BN76" s="1080"/>
      <c r="BO76" s="1080"/>
      <c r="BP76" s="1080"/>
      <c r="BQ76" s="1080"/>
      <c r="BR76" s="1080"/>
      <c r="BS76" s="1080"/>
      <c r="BT76" s="1080"/>
      <c r="BU76" s="1080"/>
      <c r="BV76" s="1080"/>
      <c r="BW76" s="1080"/>
      <c r="BX76" s="1080"/>
      <c r="BY76" s="1080"/>
      <c r="BZ76" s="1080"/>
      <c r="CA76" s="1080"/>
      <c r="CB76" s="1080"/>
      <c r="CC76" s="1080"/>
      <c r="CD76" s="1080"/>
      <c r="CE76" s="1080"/>
      <c r="CF76" s="1080"/>
      <c r="CG76" s="1080"/>
      <c r="CH76" s="1080"/>
      <c r="CI76" s="1080"/>
      <c r="CJ76" s="1080"/>
      <c r="CK76" s="1080"/>
      <c r="CL76" s="1080"/>
      <c r="CM76" s="1080"/>
      <c r="CN76" s="1080"/>
      <c r="CO76" s="1080"/>
      <c r="CP76" s="1080"/>
      <c r="CQ76" s="1080"/>
      <c r="CR76" s="1080"/>
      <c r="CS76" s="1080"/>
      <c r="CT76" s="1080"/>
      <c r="CU76" s="1080"/>
      <c r="CV76" s="1080"/>
      <c r="CW76" s="1080"/>
      <c r="CX76" s="1080"/>
      <c r="CY76" s="1080"/>
      <c r="CZ76" s="1080"/>
      <c r="DA76" s="1080"/>
      <c r="DB76" s="1080"/>
      <c r="DC76" s="1080"/>
      <c r="DD76" s="1080"/>
      <c r="DE76" s="1080"/>
      <c r="DF76" s="1080"/>
      <c r="DG76" s="1080"/>
      <c r="DH76" s="1080"/>
      <c r="DI76" s="1080"/>
      <c r="DJ76" s="1080"/>
      <c r="DK76" s="1080"/>
      <c r="DL76" s="1080"/>
      <c r="DM76" s="1080"/>
      <c r="DN76" s="1080"/>
      <c r="DO76" s="1080"/>
      <c r="DP76" s="1080"/>
      <c r="DQ76" s="1080"/>
      <c r="DR76" s="1080"/>
      <c r="DS76" s="1080"/>
      <c r="DT76" s="1080"/>
      <c r="DU76" s="1080"/>
      <c r="DV76" s="1080"/>
      <c r="DW76" s="1080"/>
      <c r="DX76" s="1080"/>
      <c r="DY76" s="1080"/>
      <c r="DZ76" s="1080"/>
      <c r="EA76" s="1080"/>
      <c r="EB76" s="1080"/>
      <c r="EC76" s="1080"/>
      <c r="ED76" s="1080"/>
      <c r="EE76" s="1080"/>
      <c r="EF76" s="1080"/>
      <c r="EG76" s="1080"/>
      <c r="EH76" s="1080"/>
      <c r="EI76" s="1080"/>
      <c r="EJ76" s="1080"/>
      <c r="EK76" s="1080"/>
      <c r="EL76" s="1080"/>
      <c r="EM76" s="1080"/>
      <c r="EN76" s="1080"/>
      <c r="EO76" s="1080"/>
      <c r="EP76" s="1080"/>
      <c r="EQ76" s="1080"/>
      <c r="ER76" s="1080"/>
      <c r="ES76" s="1080"/>
      <c r="ET76" s="1080"/>
      <c r="EU76" s="1080"/>
      <c r="EV76" s="1080"/>
      <c r="EW76" s="1080"/>
      <c r="EX76" s="1080"/>
      <c r="EY76" s="1080"/>
      <c r="EZ76" s="1080"/>
      <c r="FA76" s="1080"/>
      <c r="FB76" s="1080"/>
      <c r="FC76" s="1080"/>
      <c r="FD76" s="1080"/>
      <c r="FE76" s="1080"/>
      <c r="FF76" s="1080"/>
      <c r="FG76" s="1080"/>
      <c r="FH76" s="1080"/>
      <c r="FI76" s="1080"/>
      <c r="FJ76" s="1080"/>
      <c r="FK76" s="1080"/>
      <c r="FL76" s="1080"/>
      <c r="FM76" s="1080"/>
      <c r="FN76" s="1080"/>
      <c r="FO76" s="1080"/>
      <c r="FP76" s="1080"/>
      <c r="FQ76" s="1080"/>
      <c r="FR76" s="1080"/>
      <c r="FS76" s="1080"/>
      <c r="FT76" s="1080"/>
      <c r="FU76" s="1080"/>
      <c r="FV76" s="1080"/>
      <c r="FW76" s="1080"/>
      <c r="FX76" s="1080"/>
      <c r="FY76" s="1080"/>
      <c r="FZ76" s="1080"/>
      <c r="GA76" s="1080"/>
      <c r="GB76" s="1080"/>
      <c r="GC76" s="1080"/>
      <c r="GD76" s="1080"/>
      <c r="GE76" s="1080"/>
      <c r="GF76" s="1080"/>
      <c r="GG76" s="1080"/>
      <c r="GH76" s="1080"/>
      <c r="GI76" s="1080"/>
      <c r="GJ76" s="1080"/>
      <c r="GK76" s="1080"/>
      <c r="GL76" s="1080"/>
      <c r="GM76" s="1080"/>
      <c r="GN76" s="1080"/>
      <c r="GO76" s="1080"/>
      <c r="GP76" s="1080"/>
      <c r="GQ76" s="1080"/>
      <c r="GR76" s="1080"/>
      <c r="GS76" s="1080"/>
      <c r="GT76" s="1080"/>
      <c r="GU76" s="1080"/>
      <c r="GV76" s="1080"/>
      <c r="GW76" s="1080"/>
      <c r="GX76" s="1080"/>
      <c r="GY76" s="1080"/>
      <c r="GZ76" s="1080"/>
      <c r="HA76" s="1080"/>
      <c r="HB76" s="1080"/>
      <c r="HC76" s="1080"/>
      <c r="HD76" s="1080"/>
      <c r="HE76" s="1080"/>
      <c r="HF76" s="1080"/>
      <c r="HG76" s="1080"/>
      <c r="HH76" s="1080"/>
      <c r="HI76" s="1080"/>
      <c r="HJ76" s="1080"/>
      <c r="HK76" s="1080"/>
      <c r="HL76" s="1080"/>
      <c r="HM76" s="1080"/>
      <c r="HN76" s="1080"/>
      <c r="HO76" s="1080"/>
      <c r="HP76" s="1080"/>
      <c r="HQ76" s="1080"/>
      <c r="HR76" s="1080"/>
      <c r="HS76" s="1080"/>
      <c r="HT76" s="1080"/>
      <c r="HU76" s="1080"/>
      <c r="HV76" s="1080"/>
      <c r="HW76" s="1080"/>
      <c r="HX76" s="1080"/>
      <c r="HY76" s="1080"/>
      <c r="HZ76" s="1080"/>
      <c r="IA76" s="1080"/>
      <c r="IB76" s="1080"/>
      <c r="IC76" s="1080"/>
      <c r="ID76" s="1080"/>
      <c r="IE76" s="1080"/>
      <c r="IF76" s="1080"/>
      <c r="IG76" s="1080"/>
      <c r="IH76" s="1080"/>
      <c r="II76" s="1080"/>
      <c r="IJ76" s="1080"/>
      <c r="IK76" s="1080"/>
      <c r="IL76" s="1080"/>
      <c r="IM76" s="1080"/>
      <c r="IN76" s="1080"/>
      <c r="IO76" s="1080"/>
      <c r="IP76" s="1080"/>
      <c r="IQ76" s="1080"/>
      <c r="IR76" s="1080"/>
      <c r="IS76" s="1080"/>
      <c r="IT76" s="1080"/>
      <c r="IU76" s="1080"/>
    </row>
    <row r="77" spans="1:255">
      <c r="A77" s="1142"/>
      <c r="G77" s="1080"/>
      <c r="H77" s="1080"/>
      <c r="I77" s="1080"/>
      <c r="J77" s="1080"/>
      <c r="K77" s="1080"/>
      <c r="L77" s="1080"/>
      <c r="M77" s="1080"/>
      <c r="N77" s="1080"/>
      <c r="O77" s="1080"/>
      <c r="P77" s="1080"/>
      <c r="Q77" s="1080"/>
      <c r="R77" s="1080"/>
      <c r="S77" s="1080"/>
      <c r="T77" s="1080"/>
      <c r="U77" s="1080"/>
      <c r="V77" s="1080"/>
      <c r="W77" s="1080"/>
      <c r="X77" s="1080"/>
      <c r="Y77" s="1080"/>
      <c r="Z77" s="1080"/>
      <c r="AA77" s="1080"/>
      <c r="AB77" s="1080"/>
      <c r="AC77" s="1080"/>
      <c r="AD77" s="1080"/>
      <c r="AE77" s="1080"/>
      <c r="AF77" s="1080"/>
      <c r="AG77" s="1080"/>
      <c r="AH77" s="1080"/>
      <c r="AI77" s="1080"/>
      <c r="AJ77" s="1080"/>
      <c r="AK77" s="1080"/>
      <c r="AL77" s="1080"/>
      <c r="AM77" s="1080"/>
      <c r="AN77" s="1080"/>
      <c r="AO77" s="1080"/>
      <c r="AP77" s="1080"/>
      <c r="AQ77" s="1080"/>
      <c r="AR77" s="1080"/>
      <c r="AS77" s="1080"/>
      <c r="AT77" s="1080"/>
      <c r="AU77" s="1080"/>
      <c r="AV77" s="1080"/>
      <c r="AW77" s="1080"/>
      <c r="AX77" s="1080"/>
      <c r="AY77" s="1080"/>
      <c r="AZ77" s="1080"/>
      <c r="BA77" s="1080"/>
      <c r="BB77" s="1080"/>
      <c r="BC77" s="1080"/>
      <c r="BD77" s="1080"/>
      <c r="BE77" s="1080"/>
      <c r="BF77" s="1080"/>
      <c r="BG77" s="1080"/>
      <c r="BH77" s="1080"/>
      <c r="BI77" s="1080"/>
      <c r="BJ77" s="1080"/>
      <c r="BK77" s="1080"/>
      <c r="BL77" s="1080"/>
      <c r="BM77" s="1080"/>
      <c r="BN77" s="1080"/>
      <c r="BO77" s="1080"/>
      <c r="BP77" s="1080"/>
      <c r="BQ77" s="1080"/>
      <c r="BR77" s="1080"/>
      <c r="BS77" s="1080"/>
      <c r="BT77" s="1080"/>
      <c r="BU77" s="1080"/>
      <c r="BV77" s="1080"/>
      <c r="BW77" s="1080"/>
      <c r="BX77" s="1080"/>
      <c r="BY77" s="1080"/>
      <c r="BZ77" s="1080"/>
      <c r="CA77" s="1080"/>
      <c r="CB77" s="1080"/>
      <c r="CC77" s="1080"/>
      <c r="CD77" s="1080"/>
      <c r="CE77" s="1080"/>
      <c r="CF77" s="1080"/>
      <c r="CG77" s="1080"/>
      <c r="CH77" s="1080"/>
      <c r="CI77" s="1080"/>
      <c r="CJ77" s="1080"/>
      <c r="CK77" s="1080"/>
      <c r="CL77" s="1080"/>
      <c r="CM77" s="1080"/>
      <c r="CN77" s="1080"/>
      <c r="CO77" s="1080"/>
      <c r="CP77" s="1080"/>
      <c r="CQ77" s="1080"/>
      <c r="CR77" s="1080"/>
      <c r="CS77" s="1080"/>
      <c r="CT77" s="1080"/>
      <c r="CU77" s="1080"/>
      <c r="CV77" s="1080"/>
      <c r="CW77" s="1080"/>
      <c r="CX77" s="1080"/>
      <c r="CY77" s="1080"/>
      <c r="CZ77" s="1080"/>
      <c r="DA77" s="1080"/>
      <c r="DB77" s="1080"/>
      <c r="DC77" s="1080"/>
      <c r="DD77" s="1080"/>
      <c r="DE77" s="1080"/>
      <c r="DF77" s="1080"/>
      <c r="DG77" s="1080"/>
      <c r="DH77" s="1080"/>
      <c r="DI77" s="1080"/>
      <c r="DJ77" s="1080"/>
      <c r="DK77" s="1080"/>
      <c r="DL77" s="1080"/>
      <c r="DM77" s="1080"/>
      <c r="DN77" s="1080"/>
      <c r="DO77" s="1080"/>
      <c r="DP77" s="1080"/>
      <c r="DQ77" s="1080"/>
      <c r="DR77" s="1080"/>
      <c r="DS77" s="1080"/>
      <c r="DT77" s="1080"/>
      <c r="DU77" s="1080"/>
      <c r="DV77" s="1080"/>
      <c r="DW77" s="1080"/>
      <c r="DX77" s="1080"/>
      <c r="DY77" s="1080"/>
      <c r="DZ77" s="1080"/>
      <c r="EA77" s="1080"/>
      <c r="EB77" s="1080"/>
      <c r="EC77" s="1080"/>
      <c r="ED77" s="1080"/>
      <c r="EE77" s="1080"/>
      <c r="EF77" s="1080"/>
      <c r="EG77" s="1080"/>
      <c r="EH77" s="1080"/>
      <c r="EI77" s="1080"/>
      <c r="EJ77" s="1080"/>
      <c r="EK77" s="1080"/>
      <c r="EL77" s="1080"/>
      <c r="EM77" s="1080"/>
      <c r="EN77" s="1080"/>
      <c r="EO77" s="1080"/>
      <c r="EP77" s="1080"/>
      <c r="EQ77" s="1080"/>
      <c r="ER77" s="1080"/>
      <c r="ES77" s="1080"/>
      <c r="ET77" s="1080"/>
      <c r="EU77" s="1080"/>
      <c r="EV77" s="1080"/>
      <c r="EW77" s="1080"/>
      <c r="EX77" s="1080"/>
      <c r="EY77" s="1080"/>
      <c r="EZ77" s="1080"/>
      <c r="FA77" s="1080"/>
      <c r="FB77" s="1080"/>
      <c r="FC77" s="1080"/>
      <c r="FD77" s="1080"/>
      <c r="FE77" s="1080"/>
      <c r="FF77" s="1080"/>
      <c r="FG77" s="1080"/>
      <c r="FH77" s="1080"/>
      <c r="FI77" s="1080"/>
      <c r="FJ77" s="1080"/>
      <c r="FK77" s="1080"/>
      <c r="FL77" s="1080"/>
      <c r="FM77" s="1080"/>
      <c r="FN77" s="1080"/>
      <c r="FO77" s="1080"/>
      <c r="FP77" s="1080"/>
      <c r="FQ77" s="1080"/>
      <c r="FR77" s="1080"/>
      <c r="FS77" s="1080"/>
      <c r="FT77" s="1080"/>
      <c r="FU77" s="1080"/>
      <c r="FV77" s="1080"/>
      <c r="FW77" s="1080"/>
      <c r="FX77" s="1080"/>
      <c r="FY77" s="1080"/>
      <c r="FZ77" s="1080"/>
      <c r="GA77" s="1080"/>
      <c r="GB77" s="1080"/>
      <c r="GC77" s="1080"/>
      <c r="GD77" s="1080"/>
      <c r="GE77" s="1080"/>
      <c r="GF77" s="1080"/>
      <c r="GG77" s="1080"/>
      <c r="GH77" s="1080"/>
      <c r="GI77" s="1080"/>
      <c r="GJ77" s="1080"/>
      <c r="GK77" s="1080"/>
      <c r="GL77" s="1080"/>
      <c r="GM77" s="1080"/>
      <c r="GN77" s="1080"/>
      <c r="GO77" s="1080"/>
      <c r="GP77" s="1080"/>
      <c r="GQ77" s="1080"/>
      <c r="GR77" s="1080"/>
      <c r="GS77" s="1080"/>
      <c r="GT77" s="1080"/>
      <c r="GU77" s="1080"/>
      <c r="GV77" s="1080"/>
      <c r="GW77" s="1080"/>
      <c r="GX77" s="1080"/>
      <c r="GY77" s="1080"/>
      <c r="GZ77" s="1080"/>
      <c r="HA77" s="1080"/>
      <c r="HB77" s="1080"/>
      <c r="HC77" s="1080"/>
      <c r="HD77" s="1080"/>
      <c r="HE77" s="1080"/>
      <c r="HF77" s="1080"/>
      <c r="HG77" s="1080"/>
      <c r="HH77" s="1080"/>
      <c r="HI77" s="1080"/>
      <c r="HJ77" s="1080"/>
      <c r="HK77" s="1080"/>
      <c r="HL77" s="1080"/>
      <c r="HM77" s="1080"/>
      <c r="HN77" s="1080"/>
      <c r="HO77" s="1080"/>
      <c r="HP77" s="1080"/>
      <c r="HQ77" s="1080"/>
      <c r="HR77" s="1080"/>
      <c r="HS77" s="1080"/>
      <c r="HT77" s="1080"/>
      <c r="HU77" s="1080"/>
      <c r="HV77" s="1080"/>
      <c r="HW77" s="1080"/>
      <c r="HX77" s="1080"/>
      <c r="HY77" s="1080"/>
      <c r="HZ77" s="1080"/>
      <c r="IA77" s="1080"/>
      <c r="IB77" s="1080"/>
      <c r="IC77" s="1080"/>
      <c r="ID77" s="1080"/>
      <c r="IE77" s="1080"/>
      <c r="IF77" s="1080"/>
      <c r="IG77" s="1080"/>
      <c r="IH77" s="1080"/>
      <c r="II77" s="1080"/>
      <c r="IJ77" s="1080"/>
      <c r="IK77" s="1080"/>
      <c r="IL77" s="1080"/>
      <c r="IM77" s="1080"/>
      <c r="IN77" s="1080"/>
      <c r="IO77" s="1080"/>
      <c r="IP77" s="1080"/>
      <c r="IQ77" s="1080"/>
      <c r="IR77" s="1080"/>
      <c r="IS77" s="1080"/>
      <c r="IT77" s="1080"/>
      <c r="IU77" s="1080"/>
    </row>
    <row r="78" spans="1:255">
      <c r="A78" s="1142"/>
      <c r="G78" s="1080"/>
      <c r="H78" s="1080"/>
      <c r="I78" s="1080"/>
      <c r="J78" s="1080"/>
      <c r="K78" s="1080"/>
      <c r="L78" s="1080"/>
      <c r="M78" s="1080"/>
      <c r="N78" s="1080"/>
      <c r="O78" s="1080"/>
      <c r="P78" s="1080"/>
      <c r="Q78" s="1080"/>
      <c r="R78" s="1080"/>
      <c r="S78" s="1080"/>
      <c r="T78" s="1080"/>
      <c r="U78" s="1080"/>
      <c r="V78" s="1080"/>
      <c r="W78" s="1080"/>
      <c r="X78" s="1080"/>
      <c r="Y78" s="1080"/>
      <c r="Z78" s="1080"/>
      <c r="AA78" s="1080"/>
      <c r="AB78" s="1080"/>
      <c r="AC78" s="1080"/>
      <c r="AD78" s="1080"/>
      <c r="AE78" s="1080"/>
      <c r="AF78" s="1080"/>
      <c r="AG78" s="1080"/>
      <c r="AH78" s="1080"/>
      <c r="AI78" s="1080"/>
      <c r="AJ78" s="1080"/>
      <c r="AK78" s="1080"/>
      <c r="AL78" s="1080"/>
      <c r="AM78" s="1080"/>
      <c r="AN78" s="1080"/>
      <c r="AO78" s="1080"/>
      <c r="AP78" s="1080"/>
      <c r="AQ78" s="1080"/>
      <c r="AR78" s="1080"/>
      <c r="AS78" s="1080"/>
      <c r="AT78" s="1080"/>
      <c r="AU78" s="1080"/>
      <c r="AV78" s="1080"/>
      <c r="AW78" s="1080"/>
      <c r="AX78" s="1080"/>
      <c r="AY78" s="1080"/>
      <c r="AZ78" s="1080"/>
      <c r="BA78" s="1080"/>
      <c r="BB78" s="1080"/>
      <c r="BC78" s="1080"/>
      <c r="BD78" s="1080"/>
      <c r="BE78" s="1080"/>
      <c r="BF78" s="1080"/>
      <c r="BG78" s="1080"/>
      <c r="BH78" s="1080"/>
      <c r="BI78" s="1080"/>
      <c r="BJ78" s="1080"/>
      <c r="BK78" s="1080"/>
      <c r="BL78" s="1080"/>
      <c r="BM78" s="1080"/>
      <c r="BN78" s="1080"/>
      <c r="BO78" s="1080"/>
      <c r="BP78" s="1080"/>
      <c r="BQ78" s="1080"/>
      <c r="BR78" s="1080"/>
      <c r="BS78" s="1080"/>
      <c r="BT78" s="1080"/>
      <c r="BU78" s="1080"/>
      <c r="BV78" s="1080"/>
      <c r="BW78" s="1080"/>
      <c r="BX78" s="1080"/>
      <c r="BY78" s="1080"/>
      <c r="BZ78" s="1080"/>
      <c r="CA78" s="1080"/>
      <c r="CB78" s="1080"/>
      <c r="CC78" s="1080"/>
      <c r="CD78" s="1080"/>
      <c r="CE78" s="1080"/>
      <c r="CF78" s="1080"/>
      <c r="CG78" s="1080"/>
      <c r="CH78" s="1080"/>
      <c r="CI78" s="1080"/>
      <c r="CJ78" s="1080"/>
      <c r="CK78" s="1080"/>
      <c r="CL78" s="1080"/>
      <c r="CM78" s="1080"/>
      <c r="CN78" s="1080"/>
      <c r="CO78" s="1080"/>
      <c r="CP78" s="1080"/>
      <c r="CQ78" s="1080"/>
      <c r="CR78" s="1080"/>
      <c r="CS78" s="1080"/>
      <c r="CT78" s="1080"/>
      <c r="CU78" s="1080"/>
      <c r="CV78" s="1080"/>
      <c r="CW78" s="1080"/>
      <c r="CX78" s="1080"/>
      <c r="CY78" s="1080"/>
      <c r="CZ78" s="1080"/>
      <c r="DA78" s="1080"/>
      <c r="DB78" s="1080"/>
      <c r="DC78" s="1080"/>
      <c r="DD78" s="1080"/>
      <c r="DE78" s="1080"/>
      <c r="DF78" s="1080"/>
      <c r="DG78" s="1080"/>
      <c r="DH78" s="1080"/>
      <c r="DI78" s="1080"/>
      <c r="DJ78" s="1080"/>
      <c r="DK78" s="1080"/>
      <c r="DL78" s="1080"/>
      <c r="DM78" s="1080"/>
      <c r="DN78" s="1080"/>
      <c r="DO78" s="1080"/>
      <c r="DP78" s="1080"/>
      <c r="DQ78" s="1080"/>
      <c r="DR78" s="1080"/>
      <c r="DS78" s="1080"/>
      <c r="DT78" s="1080"/>
      <c r="DU78" s="1080"/>
      <c r="DV78" s="1080"/>
      <c r="DW78" s="1080"/>
      <c r="DX78" s="1080"/>
      <c r="DY78" s="1080"/>
      <c r="DZ78" s="1080"/>
      <c r="EA78" s="1080"/>
      <c r="EB78" s="1080"/>
      <c r="EC78" s="1080"/>
      <c r="ED78" s="1080"/>
      <c r="EE78" s="1080"/>
      <c r="EF78" s="1080"/>
      <c r="EG78" s="1080"/>
      <c r="EH78" s="1080"/>
      <c r="EI78" s="1080"/>
      <c r="EJ78" s="1080"/>
      <c r="EK78" s="1080"/>
      <c r="EL78" s="1080"/>
      <c r="EM78" s="1080"/>
      <c r="EN78" s="1080"/>
      <c r="EO78" s="1080"/>
      <c r="EP78" s="1080"/>
      <c r="EQ78" s="1080"/>
      <c r="ER78" s="1080"/>
      <c r="ES78" s="1080"/>
      <c r="ET78" s="1080"/>
      <c r="EU78" s="1080"/>
      <c r="EV78" s="1080"/>
      <c r="EW78" s="1080"/>
      <c r="EX78" s="1080"/>
      <c r="EY78" s="1080"/>
      <c r="EZ78" s="1080"/>
      <c r="FA78" s="1080"/>
      <c r="FB78" s="1080"/>
      <c r="FC78" s="1080"/>
      <c r="FD78" s="1080"/>
      <c r="FE78" s="1080"/>
      <c r="FF78" s="1080"/>
      <c r="FG78" s="1080"/>
      <c r="FH78" s="1080"/>
      <c r="FI78" s="1080"/>
      <c r="FJ78" s="1080"/>
      <c r="FK78" s="1080"/>
      <c r="FL78" s="1080"/>
      <c r="FM78" s="1080"/>
      <c r="FN78" s="1080"/>
      <c r="FO78" s="1080"/>
      <c r="FP78" s="1080"/>
      <c r="FQ78" s="1080"/>
      <c r="FR78" s="1080"/>
      <c r="FS78" s="1080"/>
      <c r="FT78" s="1080"/>
      <c r="FU78" s="1080"/>
      <c r="FV78" s="1080"/>
      <c r="FW78" s="1080"/>
      <c r="FX78" s="1080"/>
      <c r="FY78" s="1080"/>
      <c r="FZ78" s="1080"/>
      <c r="GA78" s="1080"/>
      <c r="GB78" s="1080"/>
      <c r="GC78" s="1080"/>
      <c r="GD78" s="1080"/>
      <c r="GE78" s="1080"/>
      <c r="GF78" s="1080"/>
      <c r="GG78" s="1080"/>
      <c r="GH78" s="1080"/>
      <c r="GI78" s="1080"/>
      <c r="GJ78" s="1080"/>
      <c r="GK78" s="1080"/>
      <c r="GL78" s="1080"/>
      <c r="GM78" s="1080"/>
      <c r="GN78" s="1080"/>
      <c r="GO78" s="1080"/>
      <c r="GP78" s="1080"/>
      <c r="GQ78" s="1080"/>
      <c r="GR78" s="1080"/>
      <c r="GS78" s="1080"/>
      <c r="GT78" s="1080"/>
      <c r="GU78" s="1080"/>
      <c r="GV78" s="1080"/>
      <c r="GW78" s="1080"/>
      <c r="GX78" s="1080"/>
      <c r="GY78" s="1080"/>
      <c r="GZ78" s="1080"/>
      <c r="HA78" s="1080"/>
      <c r="HB78" s="1080"/>
      <c r="HC78" s="1080"/>
      <c r="HD78" s="1080"/>
      <c r="HE78" s="1080"/>
      <c r="HF78" s="1080"/>
      <c r="HG78" s="1080"/>
      <c r="HH78" s="1080"/>
      <c r="HI78" s="1080"/>
      <c r="HJ78" s="1080"/>
      <c r="HK78" s="1080"/>
      <c r="HL78" s="1080"/>
      <c r="HM78" s="1080"/>
      <c r="HN78" s="1080"/>
      <c r="HO78" s="1080"/>
      <c r="HP78" s="1080"/>
      <c r="HQ78" s="1080"/>
      <c r="HR78" s="1080"/>
      <c r="HS78" s="1080"/>
      <c r="HT78" s="1080"/>
      <c r="HU78" s="1080"/>
      <c r="HV78" s="1080"/>
      <c r="HW78" s="1080"/>
      <c r="HX78" s="1080"/>
      <c r="HY78" s="1080"/>
      <c r="HZ78" s="1080"/>
      <c r="IA78" s="1080"/>
      <c r="IB78" s="1080"/>
      <c r="IC78" s="1080"/>
      <c r="ID78" s="1080"/>
      <c r="IE78" s="1080"/>
      <c r="IF78" s="1080"/>
      <c r="IG78" s="1080"/>
      <c r="IH78" s="1080"/>
      <c r="II78" s="1080"/>
      <c r="IJ78" s="1080"/>
      <c r="IK78" s="1080"/>
      <c r="IL78" s="1080"/>
      <c r="IM78" s="1080"/>
      <c r="IN78" s="1080"/>
      <c r="IO78" s="1080"/>
      <c r="IP78" s="1080"/>
      <c r="IQ78" s="1080"/>
      <c r="IR78" s="1080"/>
      <c r="IS78" s="1080"/>
      <c r="IT78" s="1080"/>
      <c r="IU78" s="1080"/>
    </row>
    <row r="79" spans="1:255">
      <c r="A79" s="1142"/>
      <c r="G79" s="1080"/>
      <c r="H79" s="1080"/>
      <c r="I79" s="1080"/>
      <c r="J79" s="1080"/>
      <c r="K79" s="1080"/>
      <c r="L79" s="1080"/>
      <c r="M79" s="1080"/>
      <c r="N79" s="1080"/>
      <c r="O79" s="1080"/>
      <c r="P79" s="1080"/>
      <c r="Q79" s="1080"/>
      <c r="R79" s="1080"/>
      <c r="S79" s="1080"/>
      <c r="T79" s="1080"/>
      <c r="U79" s="1080"/>
      <c r="V79" s="1080"/>
      <c r="W79" s="1080"/>
      <c r="X79" s="1080"/>
      <c r="Y79" s="1080"/>
      <c r="Z79" s="1080"/>
      <c r="AA79" s="1080"/>
      <c r="AB79" s="1080"/>
      <c r="AC79" s="1080"/>
      <c r="AD79" s="1080"/>
      <c r="AE79" s="1080"/>
      <c r="AF79" s="1080"/>
      <c r="AG79" s="1080"/>
      <c r="AH79" s="1080"/>
      <c r="AI79" s="1080"/>
      <c r="AJ79" s="1080"/>
      <c r="AK79" s="1080"/>
      <c r="AL79" s="1080"/>
      <c r="AM79" s="1080"/>
      <c r="AN79" s="1080"/>
      <c r="AO79" s="1080"/>
      <c r="AP79" s="1080"/>
      <c r="AQ79" s="1080"/>
      <c r="AR79" s="1080"/>
      <c r="AS79" s="1080"/>
      <c r="AT79" s="1080"/>
      <c r="AU79" s="1080"/>
      <c r="AV79" s="1080"/>
      <c r="AW79" s="1080"/>
      <c r="AX79" s="1080"/>
      <c r="AY79" s="1080"/>
      <c r="AZ79" s="1080"/>
      <c r="BA79" s="1080"/>
      <c r="BB79" s="1080"/>
      <c r="BC79" s="1080"/>
      <c r="BD79" s="1080"/>
      <c r="BE79" s="1080"/>
      <c r="BF79" s="1080"/>
      <c r="BG79" s="1080"/>
      <c r="BH79" s="1080"/>
      <c r="BI79" s="1080"/>
      <c r="BJ79" s="1080"/>
      <c r="BK79" s="1080"/>
      <c r="BL79" s="1080"/>
      <c r="BM79" s="1080"/>
      <c r="BN79" s="1080"/>
      <c r="BO79" s="1080"/>
      <c r="BP79" s="1080"/>
      <c r="BQ79" s="1080"/>
      <c r="BR79" s="1080"/>
      <c r="BS79" s="1080"/>
      <c r="BT79" s="1080"/>
      <c r="BU79" s="1080"/>
      <c r="BV79" s="1080"/>
      <c r="BW79" s="1080"/>
      <c r="BX79" s="1080"/>
      <c r="BY79" s="1080"/>
      <c r="BZ79" s="1080"/>
      <c r="CA79" s="1080"/>
      <c r="CB79" s="1080"/>
      <c r="CC79" s="1080"/>
      <c r="CD79" s="1080"/>
      <c r="CE79" s="1080"/>
      <c r="CF79" s="1080"/>
      <c r="CG79" s="1080"/>
      <c r="CH79" s="1080"/>
      <c r="CI79" s="1080"/>
      <c r="CJ79" s="1080"/>
      <c r="CK79" s="1080"/>
      <c r="CL79" s="1080"/>
      <c r="CM79" s="1080"/>
      <c r="CN79" s="1080"/>
      <c r="CO79" s="1080"/>
      <c r="CP79" s="1080"/>
      <c r="CQ79" s="1080"/>
      <c r="CR79" s="1080"/>
      <c r="CS79" s="1080"/>
      <c r="CT79" s="1080"/>
      <c r="CU79" s="1080"/>
      <c r="CV79" s="1080"/>
      <c r="CW79" s="1080"/>
      <c r="CX79" s="1080"/>
      <c r="CY79" s="1080"/>
      <c r="CZ79" s="1080"/>
      <c r="DA79" s="1080"/>
      <c r="DB79" s="1080"/>
      <c r="DC79" s="1080"/>
      <c r="DD79" s="1080"/>
      <c r="DE79" s="1080"/>
      <c r="DF79" s="1080"/>
      <c r="DG79" s="1080"/>
      <c r="DH79" s="1080"/>
      <c r="DI79" s="1080"/>
      <c r="DJ79" s="1080"/>
      <c r="DK79" s="1080"/>
      <c r="DL79" s="1080"/>
      <c r="DM79" s="1080"/>
      <c r="DN79" s="1080"/>
      <c r="DO79" s="1080"/>
      <c r="DP79" s="1080"/>
      <c r="DQ79" s="1080"/>
      <c r="DR79" s="1080"/>
      <c r="DS79" s="1080"/>
      <c r="DT79" s="1080"/>
      <c r="DU79" s="1080"/>
      <c r="DV79" s="1080"/>
      <c r="DW79" s="1080"/>
      <c r="DX79" s="1080"/>
      <c r="DY79" s="1080"/>
      <c r="DZ79" s="1080"/>
      <c r="EA79" s="1080"/>
      <c r="EB79" s="1080"/>
      <c r="EC79" s="1080"/>
      <c r="ED79" s="1080"/>
      <c r="EE79" s="1080"/>
      <c r="EF79" s="1080"/>
      <c r="EG79" s="1080"/>
      <c r="EH79" s="1080"/>
      <c r="EI79" s="1080"/>
      <c r="EJ79" s="1080"/>
      <c r="EK79" s="1080"/>
      <c r="EL79" s="1080"/>
      <c r="EM79" s="1080"/>
      <c r="EN79" s="1080"/>
      <c r="EO79" s="1080"/>
      <c r="EP79" s="1080"/>
      <c r="EQ79" s="1080"/>
      <c r="ER79" s="1080"/>
      <c r="ES79" s="1080"/>
      <c r="ET79" s="1080"/>
      <c r="EU79" s="1080"/>
      <c r="EV79" s="1080"/>
      <c r="EW79" s="1080"/>
      <c r="EX79" s="1080"/>
      <c r="EY79" s="1080"/>
      <c r="EZ79" s="1080"/>
      <c r="FA79" s="1080"/>
      <c r="FB79" s="1080"/>
      <c r="FC79" s="1080"/>
      <c r="FD79" s="1080"/>
      <c r="FE79" s="1080"/>
      <c r="FF79" s="1080"/>
      <c r="FG79" s="1080"/>
      <c r="FH79" s="1080"/>
      <c r="FI79" s="1080"/>
      <c r="FJ79" s="1080"/>
      <c r="FK79" s="1080"/>
      <c r="FL79" s="1080"/>
      <c r="FM79" s="1080"/>
      <c r="FN79" s="1080"/>
      <c r="FO79" s="1080"/>
      <c r="FP79" s="1080"/>
      <c r="FQ79" s="1080"/>
      <c r="FR79" s="1080"/>
      <c r="FS79" s="1080"/>
      <c r="FT79" s="1080"/>
      <c r="FU79" s="1080"/>
      <c r="FV79" s="1080"/>
      <c r="FW79" s="1080"/>
      <c r="FX79" s="1080"/>
      <c r="FY79" s="1080"/>
      <c r="FZ79" s="1080"/>
      <c r="GA79" s="1080"/>
      <c r="GB79" s="1080"/>
      <c r="GC79" s="1080"/>
      <c r="GD79" s="1080"/>
      <c r="GE79" s="1080"/>
      <c r="GF79" s="1080"/>
      <c r="GG79" s="1080"/>
      <c r="GH79" s="1080"/>
      <c r="GI79" s="1080"/>
      <c r="GJ79" s="1080"/>
      <c r="GK79" s="1080"/>
      <c r="GL79" s="1080"/>
      <c r="GM79" s="1080"/>
      <c r="GN79" s="1080"/>
      <c r="GO79" s="1080"/>
      <c r="GP79" s="1080"/>
      <c r="GQ79" s="1080"/>
      <c r="GR79" s="1080"/>
      <c r="GS79" s="1080"/>
      <c r="GT79" s="1080"/>
      <c r="GU79" s="1080"/>
      <c r="GV79" s="1080"/>
      <c r="GW79" s="1080"/>
      <c r="GX79" s="1080"/>
      <c r="GY79" s="1080"/>
      <c r="GZ79" s="1080"/>
      <c r="HA79" s="1080"/>
      <c r="HB79" s="1080"/>
      <c r="HC79" s="1080"/>
      <c r="HD79" s="1080"/>
      <c r="HE79" s="1080"/>
      <c r="HF79" s="1080"/>
      <c r="HG79" s="1080"/>
      <c r="HH79" s="1080"/>
      <c r="HI79" s="1080"/>
      <c r="HJ79" s="1080"/>
      <c r="HK79" s="1080"/>
      <c r="HL79" s="1080"/>
      <c r="HM79" s="1080"/>
      <c r="HN79" s="1080"/>
      <c r="HO79" s="1080"/>
      <c r="HP79" s="1080"/>
      <c r="HQ79" s="1080"/>
      <c r="HR79" s="1080"/>
      <c r="HS79" s="1080"/>
      <c r="HT79" s="1080"/>
      <c r="HU79" s="1080"/>
      <c r="HV79" s="1080"/>
      <c r="HW79" s="1080"/>
      <c r="HX79" s="1080"/>
      <c r="HY79" s="1080"/>
      <c r="HZ79" s="1080"/>
      <c r="IA79" s="1080"/>
      <c r="IB79" s="1080"/>
      <c r="IC79" s="1080"/>
      <c r="ID79" s="1080"/>
      <c r="IE79" s="1080"/>
      <c r="IF79" s="1080"/>
      <c r="IG79" s="1080"/>
      <c r="IH79" s="1080"/>
      <c r="II79" s="1080"/>
      <c r="IJ79" s="1080"/>
      <c r="IK79" s="1080"/>
      <c r="IL79" s="1080"/>
      <c r="IM79" s="1080"/>
      <c r="IN79" s="1080"/>
      <c r="IO79" s="1080"/>
      <c r="IP79" s="1080"/>
      <c r="IQ79" s="1080"/>
      <c r="IR79" s="1080"/>
      <c r="IS79" s="1080"/>
      <c r="IT79" s="1080"/>
      <c r="IU79" s="1080"/>
    </row>
    <row r="80" spans="1:255">
      <c r="A80" s="1142"/>
      <c r="G80" s="1080"/>
      <c r="H80" s="1080"/>
      <c r="I80" s="1080"/>
      <c r="J80" s="1080"/>
      <c r="K80" s="1080"/>
      <c r="L80" s="1080"/>
      <c r="M80" s="1080"/>
      <c r="N80" s="1080"/>
      <c r="O80" s="1080"/>
      <c r="P80" s="1080"/>
      <c r="Q80" s="1080"/>
      <c r="R80" s="1080"/>
      <c r="S80" s="1080"/>
      <c r="T80" s="1080"/>
      <c r="U80" s="1080"/>
      <c r="V80" s="1080"/>
      <c r="W80" s="1080"/>
      <c r="X80" s="1080"/>
      <c r="Y80" s="1080"/>
      <c r="Z80" s="1080"/>
      <c r="AA80" s="1080"/>
      <c r="AB80" s="1080"/>
      <c r="AC80" s="1080"/>
      <c r="AD80" s="1080"/>
      <c r="AE80" s="1080"/>
      <c r="AF80" s="1080"/>
      <c r="AG80" s="1080"/>
      <c r="AH80" s="1080"/>
      <c r="AI80" s="1080"/>
      <c r="AJ80" s="1080"/>
      <c r="AK80" s="1080"/>
      <c r="AL80" s="1080"/>
      <c r="AM80" s="1080"/>
      <c r="AN80" s="1080"/>
      <c r="AO80" s="1080"/>
      <c r="AP80" s="1080"/>
      <c r="AQ80" s="1080"/>
      <c r="AR80" s="1080"/>
      <c r="AS80" s="1080"/>
      <c r="AT80" s="1080"/>
      <c r="AU80" s="1080"/>
      <c r="AV80" s="1080"/>
      <c r="AW80" s="1080"/>
      <c r="AX80" s="1080"/>
      <c r="AY80" s="1080"/>
      <c r="AZ80" s="1080"/>
      <c r="BA80" s="1080"/>
      <c r="BB80" s="1080"/>
      <c r="BC80" s="1080"/>
      <c r="BD80" s="1080"/>
      <c r="BE80" s="1080"/>
      <c r="BF80" s="1080"/>
      <c r="BG80" s="1080"/>
      <c r="BH80" s="1080"/>
      <c r="BI80" s="1080"/>
      <c r="BJ80" s="1080"/>
      <c r="BK80" s="1080"/>
      <c r="BL80" s="1080"/>
      <c r="BM80" s="1080"/>
      <c r="BN80" s="1080"/>
      <c r="BO80" s="1080"/>
      <c r="BP80" s="1080"/>
      <c r="BQ80" s="1080"/>
      <c r="BR80" s="1080"/>
      <c r="BS80" s="1080"/>
      <c r="BT80" s="1080"/>
      <c r="BU80" s="1080"/>
      <c r="BV80" s="1080"/>
      <c r="BW80" s="1080"/>
      <c r="BX80" s="1080"/>
      <c r="BY80" s="1080"/>
      <c r="BZ80" s="1080"/>
      <c r="CA80" s="1080"/>
      <c r="CB80" s="1080"/>
      <c r="CC80" s="1080"/>
      <c r="CD80" s="1080"/>
      <c r="CE80" s="1080"/>
      <c r="CF80" s="1080"/>
      <c r="CG80" s="1080"/>
      <c r="CH80" s="1080"/>
      <c r="CI80" s="1080"/>
      <c r="CJ80" s="1080"/>
      <c r="CK80" s="1080"/>
      <c r="CL80" s="1080"/>
      <c r="CM80" s="1080"/>
      <c r="CN80" s="1080"/>
      <c r="CO80" s="1080"/>
      <c r="CP80" s="1080"/>
      <c r="CQ80" s="1080"/>
      <c r="CR80" s="1080"/>
      <c r="CS80" s="1080"/>
      <c r="CT80" s="1080"/>
      <c r="CU80" s="1080"/>
      <c r="CV80" s="1080"/>
      <c r="CW80" s="1080"/>
      <c r="CX80" s="1080"/>
      <c r="CY80" s="1080"/>
      <c r="CZ80" s="1080"/>
      <c r="DA80" s="1080"/>
      <c r="DB80" s="1080"/>
      <c r="DC80" s="1080"/>
      <c r="DD80" s="1080"/>
      <c r="DE80" s="1080"/>
      <c r="DF80" s="1080"/>
      <c r="DG80" s="1080"/>
      <c r="DH80" s="1080"/>
      <c r="DI80" s="1080"/>
      <c r="DJ80" s="1080"/>
      <c r="DK80" s="1080"/>
      <c r="DL80" s="1080"/>
      <c r="DM80" s="1080"/>
      <c r="DN80" s="1080"/>
      <c r="DO80" s="1080"/>
      <c r="DP80" s="1080"/>
      <c r="DQ80" s="1080"/>
      <c r="DR80" s="1080"/>
      <c r="DS80" s="1080"/>
      <c r="DT80" s="1080"/>
      <c r="DU80" s="1080"/>
      <c r="DV80" s="1080"/>
      <c r="DW80" s="1080"/>
      <c r="DX80" s="1080"/>
      <c r="DY80" s="1080"/>
      <c r="DZ80" s="1080"/>
      <c r="EA80" s="1080"/>
      <c r="EB80" s="1080"/>
      <c r="EC80" s="1080"/>
      <c r="ED80" s="1080"/>
      <c r="EE80" s="1080"/>
      <c r="EF80" s="1080"/>
      <c r="EG80" s="1080"/>
      <c r="EH80" s="1080"/>
      <c r="EI80" s="1080"/>
      <c r="EJ80" s="1080"/>
      <c r="EK80" s="1080"/>
      <c r="EL80" s="1080"/>
      <c r="EM80" s="1080"/>
      <c r="EN80" s="1080"/>
      <c r="EO80" s="1080"/>
      <c r="EP80" s="1080"/>
      <c r="EQ80" s="1080"/>
      <c r="ER80" s="1080"/>
      <c r="ES80" s="1080"/>
      <c r="ET80" s="1080"/>
      <c r="EU80" s="1080"/>
      <c r="EV80" s="1080"/>
      <c r="EW80" s="1080"/>
      <c r="EX80" s="1080"/>
      <c r="EY80" s="1080"/>
      <c r="EZ80" s="1080"/>
      <c r="FA80" s="1080"/>
      <c r="FB80" s="1080"/>
      <c r="FC80" s="1080"/>
      <c r="FD80" s="1080"/>
      <c r="FE80" s="1080"/>
      <c r="FF80" s="1080"/>
      <c r="FG80" s="1080"/>
      <c r="FH80" s="1080"/>
      <c r="FI80" s="1080"/>
      <c r="FJ80" s="1080"/>
      <c r="FK80" s="1080"/>
      <c r="FL80" s="1080"/>
      <c r="FM80" s="1080"/>
      <c r="FN80" s="1080"/>
      <c r="FO80" s="1080"/>
      <c r="FP80" s="1080"/>
      <c r="FQ80" s="1080"/>
      <c r="FR80" s="1080"/>
      <c r="FS80" s="1080"/>
      <c r="FT80" s="1080"/>
      <c r="FU80" s="1080"/>
      <c r="FV80" s="1080"/>
      <c r="FW80" s="1080"/>
      <c r="FX80" s="1080"/>
      <c r="FY80" s="1080"/>
      <c r="FZ80" s="1080"/>
      <c r="GA80" s="1080"/>
      <c r="GB80" s="1080"/>
      <c r="GC80" s="1080"/>
      <c r="GD80" s="1080"/>
      <c r="GE80" s="1080"/>
      <c r="GF80" s="1080"/>
      <c r="GG80" s="1080"/>
      <c r="GH80" s="1080"/>
      <c r="GI80" s="1080"/>
      <c r="GJ80" s="1080"/>
      <c r="GK80" s="1080"/>
      <c r="GL80" s="1080"/>
      <c r="GM80" s="1080"/>
      <c r="GN80" s="1080"/>
      <c r="GO80" s="1080"/>
      <c r="GP80" s="1080"/>
      <c r="GQ80" s="1080"/>
      <c r="GR80" s="1080"/>
      <c r="GS80" s="1080"/>
      <c r="GT80" s="1080"/>
      <c r="GU80" s="1080"/>
      <c r="GV80" s="1080"/>
      <c r="GW80" s="1080"/>
      <c r="GX80" s="1080"/>
      <c r="GY80" s="1080"/>
      <c r="GZ80" s="1080"/>
      <c r="HA80" s="1080"/>
      <c r="HB80" s="1080"/>
      <c r="HC80" s="1080"/>
      <c r="HD80" s="1080"/>
      <c r="HE80" s="1080"/>
      <c r="HF80" s="1080"/>
      <c r="HG80" s="1080"/>
      <c r="HH80" s="1080"/>
      <c r="HI80" s="1080"/>
      <c r="HJ80" s="1080"/>
      <c r="HK80" s="1080"/>
      <c r="HL80" s="1080"/>
      <c r="HM80" s="1080"/>
      <c r="HN80" s="1080"/>
      <c r="HO80" s="1080"/>
      <c r="HP80" s="1080"/>
      <c r="HQ80" s="1080"/>
      <c r="HR80" s="1080"/>
      <c r="HS80" s="1080"/>
      <c r="HT80" s="1080"/>
      <c r="HU80" s="1080"/>
      <c r="HV80" s="1080"/>
      <c r="HW80" s="1080"/>
      <c r="HX80" s="1080"/>
      <c r="HY80" s="1080"/>
      <c r="HZ80" s="1080"/>
      <c r="IA80" s="1080"/>
      <c r="IB80" s="1080"/>
      <c r="IC80" s="1080"/>
      <c r="ID80" s="1080"/>
      <c r="IE80" s="1080"/>
      <c r="IF80" s="1080"/>
      <c r="IG80" s="1080"/>
      <c r="IH80" s="1080"/>
      <c r="II80" s="1080"/>
      <c r="IJ80" s="1080"/>
      <c r="IK80" s="1080"/>
      <c r="IL80" s="1080"/>
      <c r="IM80" s="1080"/>
      <c r="IN80" s="1080"/>
      <c r="IO80" s="1080"/>
      <c r="IP80" s="1080"/>
      <c r="IQ80" s="1080"/>
      <c r="IR80" s="1080"/>
      <c r="IS80" s="1080"/>
      <c r="IT80" s="1080"/>
      <c r="IU80" s="1080"/>
    </row>
    <row r="81" spans="1:255">
      <c r="A81" s="1142"/>
      <c r="G81" s="1080"/>
      <c r="H81" s="1080"/>
      <c r="I81" s="1080"/>
      <c r="J81" s="1080"/>
      <c r="K81" s="1080"/>
      <c r="L81" s="1080"/>
      <c r="M81" s="1080"/>
      <c r="N81" s="1080"/>
      <c r="O81" s="1080"/>
      <c r="P81" s="1080"/>
      <c r="Q81" s="1080"/>
      <c r="R81" s="1080"/>
      <c r="S81" s="1080"/>
      <c r="T81" s="1080"/>
      <c r="U81" s="1080"/>
      <c r="V81" s="1080"/>
      <c r="W81" s="1080"/>
      <c r="X81" s="1080"/>
      <c r="Y81" s="1080"/>
      <c r="Z81" s="1080"/>
      <c r="AA81" s="1080"/>
      <c r="AB81" s="1080"/>
      <c r="AC81" s="1080"/>
      <c r="AD81" s="1080"/>
      <c r="AE81" s="1080"/>
      <c r="AF81" s="1080"/>
      <c r="AG81" s="1080"/>
      <c r="AH81" s="1080"/>
      <c r="AI81" s="1080"/>
      <c r="AJ81" s="1080"/>
      <c r="AK81" s="1080"/>
      <c r="AL81" s="1080"/>
      <c r="AM81" s="1080"/>
      <c r="AN81" s="1080"/>
      <c r="AO81" s="1080"/>
      <c r="AP81" s="1080"/>
      <c r="AQ81" s="1080"/>
      <c r="AR81" s="1080"/>
      <c r="AS81" s="1080"/>
      <c r="AT81" s="1080"/>
      <c r="AU81" s="1080"/>
      <c r="AV81" s="1080"/>
      <c r="AW81" s="1080"/>
      <c r="AX81" s="1080"/>
      <c r="AY81" s="1080"/>
      <c r="AZ81" s="1080"/>
      <c r="BA81" s="1080"/>
      <c r="BB81" s="1080"/>
      <c r="BC81" s="1080"/>
      <c r="BD81" s="1080"/>
      <c r="BE81" s="1080"/>
      <c r="BF81" s="1080"/>
      <c r="BG81" s="1080"/>
      <c r="BH81" s="1080"/>
      <c r="BI81" s="1080"/>
      <c r="BJ81" s="1080"/>
      <c r="BK81" s="1080"/>
      <c r="BL81" s="1080"/>
      <c r="BM81" s="1080"/>
      <c r="BN81" s="1080"/>
      <c r="BO81" s="1080"/>
      <c r="BP81" s="1080"/>
      <c r="BQ81" s="1080"/>
      <c r="BR81" s="1080"/>
      <c r="BS81" s="1080"/>
      <c r="BT81" s="1080"/>
      <c r="BU81" s="1080"/>
      <c r="BV81" s="1080"/>
      <c r="BW81" s="1080"/>
      <c r="BX81" s="1080"/>
      <c r="BY81" s="1080"/>
      <c r="BZ81" s="1080"/>
      <c r="CA81" s="1080"/>
      <c r="CB81" s="1080"/>
      <c r="CC81" s="1080"/>
      <c r="CD81" s="1080"/>
      <c r="CE81" s="1080"/>
      <c r="CF81" s="1080"/>
      <c r="CG81" s="1080"/>
      <c r="CH81" s="1080"/>
      <c r="CI81" s="1080"/>
      <c r="CJ81" s="1080"/>
      <c r="CK81" s="1080"/>
      <c r="CL81" s="1080"/>
      <c r="CM81" s="1080"/>
      <c r="CN81" s="1080"/>
      <c r="CO81" s="1080"/>
      <c r="CP81" s="1080"/>
      <c r="CQ81" s="1080"/>
      <c r="CR81" s="1080"/>
      <c r="CS81" s="1080"/>
      <c r="CT81" s="1080"/>
      <c r="CU81" s="1080"/>
      <c r="CV81" s="1080"/>
      <c r="CW81" s="1080"/>
      <c r="CX81" s="1080"/>
      <c r="CY81" s="1080"/>
      <c r="CZ81" s="1080"/>
      <c r="DA81" s="1080"/>
      <c r="DB81" s="1080"/>
      <c r="DC81" s="1080"/>
      <c r="DD81" s="1080"/>
      <c r="DE81" s="1080"/>
      <c r="DF81" s="1080"/>
      <c r="DG81" s="1080"/>
      <c r="DH81" s="1080"/>
      <c r="DI81" s="1080"/>
      <c r="DJ81" s="1080"/>
      <c r="DK81" s="1080"/>
      <c r="DL81" s="1080"/>
      <c r="DM81" s="1080"/>
      <c r="DN81" s="1080"/>
      <c r="DO81" s="1080"/>
      <c r="DP81" s="1080"/>
      <c r="DQ81" s="1080"/>
      <c r="DR81" s="1080"/>
      <c r="DS81" s="1080"/>
      <c r="DT81" s="1080"/>
      <c r="DU81" s="1080"/>
      <c r="DV81" s="1080"/>
      <c r="DW81" s="1080"/>
      <c r="DX81" s="1080"/>
      <c r="DY81" s="1080"/>
      <c r="DZ81" s="1080"/>
      <c r="EA81" s="1080"/>
      <c r="EB81" s="1080"/>
      <c r="EC81" s="1080"/>
      <c r="ED81" s="1080"/>
      <c r="EE81" s="1080"/>
      <c r="EF81" s="1080"/>
      <c r="EG81" s="1080"/>
      <c r="EH81" s="1080"/>
      <c r="EI81" s="1080"/>
      <c r="EJ81" s="1080"/>
      <c r="EK81" s="1080"/>
      <c r="EL81" s="1080"/>
      <c r="EM81" s="1080"/>
      <c r="EN81" s="1080"/>
      <c r="EO81" s="1080"/>
      <c r="EP81" s="1080"/>
      <c r="EQ81" s="1080"/>
      <c r="ER81" s="1080"/>
      <c r="ES81" s="1080"/>
      <c r="ET81" s="1080"/>
      <c r="EU81" s="1080"/>
      <c r="EV81" s="1080"/>
      <c r="EW81" s="1080"/>
      <c r="EX81" s="1080"/>
      <c r="EY81" s="1080"/>
      <c r="EZ81" s="1080"/>
      <c r="FA81" s="1080"/>
      <c r="FB81" s="1080"/>
      <c r="FC81" s="1080"/>
      <c r="FD81" s="1080"/>
      <c r="FE81" s="1080"/>
      <c r="FF81" s="1080"/>
      <c r="FG81" s="1080"/>
      <c r="FH81" s="1080"/>
      <c r="FI81" s="1080"/>
      <c r="FJ81" s="1080"/>
      <c r="FK81" s="1080"/>
      <c r="FL81" s="1080"/>
      <c r="FM81" s="1080"/>
      <c r="FN81" s="1080"/>
      <c r="FO81" s="1080"/>
      <c r="FP81" s="1080"/>
      <c r="FQ81" s="1080"/>
      <c r="FR81" s="1080"/>
      <c r="FS81" s="1080"/>
      <c r="FT81" s="1080"/>
      <c r="FU81" s="1080"/>
      <c r="FV81" s="1080"/>
      <c r="FW81" s="1080"/>
      <c r="FX81" s="1080"/>
      <c r="FY81" s="1080"/>
      <c r="FZ81" s="1080"/>
      <c r="GA81" s="1080"/>
      <c r="GB81" s="1080"/>
      <c r="GC81" s="1080"/>
      <c r="GD81" s="1080"/>
      <c r="GE81" s="1080"/>
      <c r="GF81" s="1080"/>
      <c r="GG81" s="1080"/>
      <c r="GH81" s="1080"/>
      <c r="GI81" s="1080"/>
      <c r="GJ81" s="1080"/>
      <c r="GK81" s="1080"/>
      <c r="GL81" s="1080"/>
      <c r="GM81" s="1080"/>
      <c r="GN81" s="1080"/>
      <c r="GO81" s="1080"/>
      <c r="GP81" s="1080"/>
      <c r="GQ81" s="1080"/>
      <c r="GR81" s="1080"/>
      <c r="GS81" s="1080"/>
      <c r="GT81" s="1080"/>
      <c r="GU81" s="1080"/>
      <c r="GV81" s="1080"/>
      <c r="GW81" s="1080"/>
      <c r="GX81" s="1080"/>
      <c r="GY81" s="1080"/>
      <c r="GZ81" s="1080"/>
      <c r="HA81" s="1080"/>
      <c r="HB81" s="1080"/>
      <c r="HC81" s="1080"/>
      <c r="HD81" s="1080"/>
      <c r="HE81" s="1080"/>
      <c r="HF81" s="1080"/>
      <c r="HG81" s="1080"/>
      <c r="HH81" s="1080"/>
      <c r="HI81" s="1080"/>
      <c r="HJ81" s="1080"/>
      <c r="HK81" s="1080"/>
      <c r="HL81" s="1080"/>
      <c r="HM81" s="1080"/>
      <c r="HN81" s="1080"/>
      <c r="HO81" s="1080"/>
      <c r="HP81" s="1080"/>
      <c r="HQ81" s="1080"/>
      <c r="HR81" s="1080"/>
      <c r="HS81" s="1080"/>
      <c r="HT81" s="1080"/>
      <c r="HU81" s="1080"/>
      <c r="HV81" s="1080"/>
      <c r="HW81" s="1080"/>
      <c r="HX81" s="1080"/>
      <c r="HY81" s="1080"/>
      <c r="HZ81" s="1080"/>
      <c r="IA81" s="1080"/>
      <c r="IB81" s="1080"/>
      <c r="IC81" s="1080"/>
      <c r="ID81" s="1080"/>
      <c r="IE81" s="1080"/>
      <c r="IF81" s="1080"/>
      <c r="IG81" s="1080"/>
      <c r="IH81" s="1080"/>
      <c r="II81" s="1080"/>
      <c r="IJ81" s="1080"/>
      <c r="IK81" s="1080"/>
      <c r="IL81" s="1080"/>
      <c r="IM81" s="1080"/>
      <c r="IN81" s="1080"/>
      <c r="IO81" s="1080"/>
      <c r="IP81" s="1080"/>
      <c r="IQ81" s="1080"/>
      <c r="IR81" s="1080"/>
      <c r="IS81" s="1080"/>
      <c r="IT81" s="1080"/>
      <c r="IU81" s="1080"/>
    </row>
    <row r="82" spans="1:255">
      <c r="A82" s="1142"/>
      <c r="G82" s="1080"/>
      <c r="H82" s="1080"/>
      <c r="I82" s="1080"/>
      <c r="J82" s="1080"/>
      <c r="K82" s="1080"/>
      <c r="L82" s="1080"/>
      <c r="M82" s="1080"/>
      <c r="N82" s="1080"/>
      <c r="O82" s="1080"/>
      <c r="P82" s="1080"/>
      <c r="Q82" s="1080"/>
      <c r="R82" s="1080"/>
      <c r="S82" s="1080"/>
      <c r="T82" s="1080"/>
      <c r="U82" s="1080"/>
      <c r="V82" s="1080"/>
      <c r="W82" s="1080"/>
      <c r="X82" s="1080"/>
      <c r="Y82" s="1080"/>
      <c r="Z82" s="1080"/>
      <c r="AA82" s="1080"/>
      <c r="AB82" s="1080"/>
      <c r="AC82" s="1080"/>
      <c r="AD82" s="1080"/>
      <c r="AE82" s="1080"/>
      <c r="AF82" s="1080"/>
      <c r="AG82" s="1080"/>
      <c r="AH82" s="1080"/>
      <c r="AI82" s="1080"/>
      <c r="AJ82" s="1080"/>
      <c r="AK82" s="1080"/>
      <c r="AL82" s="1080"/>
      <c r="AM82" s="1080"/>
      <c r="AN82" s="1080"/>
      <c r="AO82" s="1080"/>
      <c r="AP82" s="1080"/>
      <c r="AQ82" s="1080"/>
      <c r="AR82" s="1080"/>
      <c r="AS82" s="1080"/>
      <c r="AT82" s="1080"/>
      <c r="AU82" s="1080"/>
      <c r="AV82" s="1080"/>
      <c r="AW82" s="1080"/>
      <c r="AX82" s="1080"/>
      <c r="AY82" s="1080"/>
      <c r="AZ82" s="1080"/>
      <c r="BA82" s="1080"/>
      <c r="BB82" s="1080"/>
      <c r="BC82" s="1080"/>
      <c r="BD82" s="1080"/>
      <c r="BE82" s="1080"/>
      <c r="BF82" s="1080"/>
      <c r="BG82" s="1080"/>
      <c r="BH82" s="1080"/>
      <c r="BI82" s="1080"/>
      <c r="BJ82" s="1080"/>
      <c r="BK82" s="1080"/>
      <c r="BL82" s="1080"/>
      <c r="BM82" s="1080"/>
      <c r="BN82" s="1080"/>
      <c r="BO82" s="1080"/>
      <c r="BP82" s="1080"/>
      <c r="BQ82" s="1080"/>
      <c r="BR82" s="1080"/>
      <c r="BS82" s="1080"/>
      <c r="BT82" s="1080"/>
      <c r="BU82" s="1080"/>
      <c r="BV82" s="1080"/>
      <c r="BW82" s="1080"/>
      <c r="BX82" s="1080"/>
      <c r="BY82" s="1080"/>
      <c r="BZ82" s="1080"/>
      <c r="CA82" s="1080"/>
      <c r="CB82" s="1080"/>
      <c r="CC82" s="1080"/>
      <c r="CD82" s="1080"/>
      <c r="CE82" s="1080"/>
      <c r="CF82" s="1080"/>
      <c r="CG82" s="1080"/>
      <c r="CH82" s="1080"/>
      <c r="CI82" s="1080"/>
      <c r="CJ82" s="1080"/>
      <c r="CK82" s="1080"/>
      <c r="CL82" s="1080"/>
      <c r="CM82" s="1080"/>
      <c r="CN82" s="1080"/>
      <c r="CO82" s="1080"/>
      <c r="CP82" s="1080"/>
      <c r="CQ82" s="1080"/>
      <c r="CR82" s="1080"/>
      <c r="CS82" s="1080"/>
      <c r="CT82" s="1080"/>
      <c r="CU82" s="1080"/>
      <c r="CV82" s="1080"/>
      <c r="CW82" s="1080"/>
      <c r="CX82" s="1080"/>
      <c r="CY82" s="1080"/>
      <c r="CZ82" s="1080"/>
      <c r="DA82" s="1080"/>
      <c r="DB82" s="1080"/>
      <c r="DC82" s="1080"/>
      <c r="DD82" s="1080"/>
      <c r="DE82" s="1080"/>
      <c r="DF82" s="1080"/>
      <c r="DG82" s="1080"/>
      <c r="DH82" s="1080"/>
      <c r="DI82" s="1080"/>
      <c r="DJ82" s="1080"/>
      <c r="DK82" s="1080"/>
      <c r="DL82" s="1080"/>
      <c r="DM82" s="1080"/>
      <c r="DN82" s="1080"/>
      <c r="DO82" s="1080"/>
      <c r="DP82" s="1080"/>
      <c r="DQ82" s="1080"/>
      <c r="DR82" s="1080"/>
      <c r="DS82" s="1080"/>
      <c r="DT82" s="1080"/>
      <c r="DU82" s="1080"/>
      <c r="DV82" s="1080"/>
      <c r="DW82" s="1080"/>
      <c r="DX82" s="1080"/>
      <c r="DY82" s="1080"/>
      <c r="DZ82" s="1080"/>
      <c r="EA82" s="1080"/>
      <c r="EB82" s="1080"/>
      <c r="EC82" s="1080"/>
      <c r="ED82" s="1080"/>
      <c r="EE82" s="1080"/>
      <c r="EF82" s="1080"/>
      <c r="EG82" s="1080"/>
      <c r="EH82" s="1080"/>
      <c r="EI82" s="1080"/>
      <c r="EJ82" s="1080"/>
      <c r="EK82" s="1080"/>
      <c r="EL82" s="1080"/>
      <c r="EM82" s="1080"/>
      <c r="EN82" s="1080"/>
      <c r="EO82" s="1080"/>
      <c r="EP82" s="1080"/>
      <c r="EQ82" s="1080"/>
      <c r="ER82" s="1080"/>
      <c r="ES82" s="1080"/>
      <c r="ET82" s="1080"/>
      <c r="EU82" s="1080"/>
      <c r="EV82" s="1080"/>
      <c r="EW82" s="1080"/>
      <c r="EX82" s="1080"/>
      <c r="EY82" s="1080"/>
      <c r="EZ82" s="1080"/>
      <c r="FA82" s="1080"/>
      <c r="FB82" s="1080"/>
      <c r="FC82" s="1080"/>
      <c r="FD82" s="1080"/>
      <c r="FE82" s="1080"/>
      <c r="FF82" s="1080"/>
      <c r="FG82" s="1080"/>
      <c r="FH82" s="1080"/>
      <c r="FI82" s="1080"/>
      <c r="FJ82" s="1080"/>
      <c r="FK82" s="1080"/>
      <c r="FL82" s="1080"/>
      <c r="FM82" s="1080"/>
      <c r="FN82" s="1080"/>
      <c r="FO82" s="1080"/>
      <c r="FP82" s="1080"/>
      <c r="FQ82" s="1080"/>
      <c r="FR82" s="1080"/>
      <c r="FS82" s="1080"/>
      <c r="FT82" s="1080"/>
      <c r="FU82" s="1080"/>
      <c r="FV82" s="1080"/>
      <c r="FW82" s="1080"/>
      <c r="FX82" s="1080"/>
      <c r="FY82" s="1080"/>
      <c r="FZ82" s="1080"/>
      <c r="GA82" s="1080"/>
      <c r="GB82" s="1080"/>
      <c r="GC82" s="1080"/>
      <c r="GD82" s="1080"/>
      <c r="GE82" s="1080"/>
      <c r="GF82" s="1080"/>
      <c r="GG82" s="1080"/>
      <c r="GH82" s="1080"/>
      <c r="GI82" s="1080"/>
      <c r="GJ82" s="1080"/>
      <c r="GK82" s="1080"/>
      <c r="GL82" s="1080"/>
      <c r="GM82" s="1080"/>
      <c r="GN82" s="1080"/>
      <c r="GO82" s="1080"/>
      <c r="GP82" s="1080"/>
      <c r="GQ82" s="1080"/>
      <c r="GR82" s="1080"/>
      <c r="GS82" s="1080"/>
      <c r="GT82" s="1080"/>
      <c r="GU82" s="1080"/>
      <c r="GV82" s="1080"/>
      <c r="GW82" s="1080"/>
      <c r="GX82" s="1080"/>
      <c r="GY82" s="1080"/>
      <c r="GZ82" s="1080"/>
      <c r="HA82" s="1080"/>
      <c r="HB82" s="1080"/>
      <c r="HC82" s="1080"/>
      <c r="HD82" s="1080"/>
      <c r="HE82" s="1080"/>
      <c r="HF82" s="1080"/>
      <c r="HG82" s="1080"/>
      <c r="HH82" s="1080"/>
      <c r="HI82" s="1080"/>
      <c r="HJ82" s="1080"/>
      <c r="HK82" s="1080"/>
      <c r="HL82" s="1080"/>
      <c r="HM82" s="1080"/>
      <c r="HN82" s="1080"/>
      <c r="HO82" s="1080"/>
      <c r="HP82" s="1080"/>
      <c r="HQ82" s="1080"/>
      <c r="HR82" s="1080"/>
      <c r="HS82" s="1080"/>
      <c r="HT82" s="1080"/>
      <c r="HU82" s="1080"/>
      <c r="HV82" s="1080"/>
      <c r="HW82" s="1080"/>
      <c r="HX82" s="1080"/>
      <c r="HY82" s="1080"/>
      <c r="HZ82" s="1080"/>
      <c r="IA82" s="1080"/>
      <c r="IB82" s="1080"/>
      <c r="IC82" s="1080"/>
      <c r="ID82" s="1080"/>
      <c r="IE82" s="1080"/>
      <c r="IF82" s="1080"/>
      <c r="IG82" s="1080"/>
      <c r="IH82" s="1080"/>
      <c r="II82" s="1080"/>
      <c r="IJ82" s="1080"/>
      <c r="IK82" s="1080"/>
      <c r="IL82" s="1080"/>
      <c r="IM82" s="1080"/>
      <c r="IN82" s="1080"/>
      <c r="IO82" s="1080"/>
      <c r="IP82" s="1080"/>
      <c r="IQ82" s="1080"/>
      <c r="IR82" s="1080"/>
      <c r="IS82" s="1080"/>
      <c r="IT82" s="1080"/>
      <c r="IU82" s="1080"/>
    </row>
    <row r="83" spans="1:255">
      <c r="A83" s="1142"/>
      <c r="G83" s="1080"/>
      <c r="H83" s="1080"/>
      <c r="I83" s="1080"/>
      <c r="J83" s="1080"/>
      <c r="K83" s="1080"/>
      <c r="L83" s="1080"/>
      <c r="M83" s="1080"/>
      <c r="N83" s="1080"/>
      <c r="O83" s="1080"/>
      <c r="P83" s="1080"/>
      <c r="Q83" s="1080"/>
      <c r="R83" s="1080"/>
      <c r="S83" s="1080"/>
      <c r="T83" s="1080"/>
      <c r="U83" s="1080"/>
      <c r="V83" s="1080"/>
      <c r="W83" s="1080"/>
      <c r="X83" s="1080"/>
      <c r="Y83" s="1080"/>
      <c r="Z83" s="1080"/>
      <c r="AA83" s="1080"/>
      <c r="AB83" s="1080"/>
      <c r="AC83" s="1080"/>
      <c r="AD83" s="1080"/>
      <c r="AE83" s="1080"/>
      <c r="AF83" s="1080"/>
      <c r="AG83" s="1080"/>
      <c r="AH83" s="1080"/>
      <c r="AI83" s="1080"/>
      <c r="AJ83" s="1080"/>
      <c r="AK83" s="1080"/>
      <c r="AL83" s="1080"/>
      <c r="AM83" s="1080"/>
      <c r="AN83" s="1080"/>
      <c r="AO83" s="1080"/>
      <c r="AP83" s="1080"/>
      <c r="AQ83" s="1080"/>
      <c r="AR83" s="1080"/>
      <c r="AS83" s="1080"/>
      <c r="AT83" s="1080"/>
      <c r="AU83" s="1080"/>
      <c r="AV83" s="1080"/>
      <c r="AW83" s="1080"/>
      <c r="AX83" s="1080"/>
      <c r="AY83" s="1080"/>
      <c r="AZ83" s="1080"/>
      <c r="BA83" s="1080"/>
      <c r="BB83" s="1080"/>
      <c r="BC83" s="1080"/>
      <c r="BD83" s="1080"/>
      <c r="BE83" s="1080"/>
      <c r="BF83" s="1080"/>
      <c r="BG83" s="1080"/>
      <c r="BH83" s="1080"/>
      <c r="BI83" s="1080"/>
      <c r="BJ83" s="1080"/>
      <c r="BK83" s="1080"/>
      <c r="BL83" s="1080"/>
      <c r="BM83" s="1080"/>
      <c r="BN83" s="1080"/>
      <c r="BO83" s="1080"/>
      <c r="BP83" s="1080"/>
      <c r="BQ83" s="1080"/>
      <c r="BR83" s="1080"/>
      <c r="BS83" s="1080"/>
      <c r="BT83" s="1080"/>
      <c r="BU83" s="1080"/>
      <c r="BV83" s="1080"/>
      <c r="BW83" s="1080"/>
      <c r="BX83" s="1080"/>
      <c r="BY83" s="1080"/>
      <c r="BZ83" s="1080"/>
      <c r="CA83" s="1080"/>
      <c r="CB83" s="1080"/>
      <c r="CC83" s="1080"/>
      <c r="CD83" s="1080"/>
      <c r="CE83" s="1080"/>
      <c r="CF83" s="1080"/>
      <c r="CG83" s="1080"/>
      <c r="CH83" s="1080"/>
      <c r="CI83" s="1080"/>
      <c r="CJ83" s="1080"/>
      <c r="CK83" s="1080"/>
      <c r="CL83" s="1080"/>
      <c r="CM83" s="1080"/>
      <c r="CN83" s="1080"/>
      <c r="CO83" s="1080"/>
      <c r="CP83" s="1080"/>
      <c r="CQ83" s="1080"/>
      <c r="CR83" s="1080"/>
      <c r="CS83" s="1080"/>
      <c r="CT83" s="1080"/>
      <c r="CU83" s="1080"/>
      <c r="CV83" s="1080"/>
      <c r="CW83" s="1080"/>
      <c r="CX83" s="1080"/>
      <c r="CY83" s="1080"/>
      <c r="CZ83" s="1080"/>
      <c r="DA83" s="1080"/>
      <c r="DB83" s="1080"/>
      <c r="DC83" s="1080"/>
      <c r="DD83" s="1080"/>
      <c r="DE83" s="1080"/>
      <c r="DF83" s="1080"/>
      <c r="DG83" s="1080"/>
      <c r="DH83" s="1080"/>
      <c r="DI83" s="1080"/>
      <c r="DJ83" s="1080"/>
      <c r="DK83" s="1080"/>
      <c r="DL83" s="1080"/>
      <c r="DM83" s="1080"/>
      <c r="DN83" s="1080"/>
      <c r="DO83" s="1080"/>
      <c r="DP83" s="1080"/>
      <c r="DQ83" s="1080"/>
      <c r="DR83" s="1080"/>
      <c r="DS83" s="1080"/>
      <c r="DT83" s="1080"/>
      <c r="DU83" s="1080"/>
      <c r="DV83" s="1080"/>
      <c r="DW83" s="1080"/>
      <c r="DX83" s="1080"/>
      <c r="DY83" s="1080"/>
      <c r="DZ83" s="1080"/>
      <c r="EA83" s="1080"/>
      <c r="EB83" s="1080"/>
      <c r="EC83" s="1080"/>
      <c r="ED83" s="1080"/>
      <c r="EE83" s="1080"/>
      <c r="EF83" s="1080"/>
      <c r="EG83" s="1080"/>
      <c r="EH83" s="1080"/>
      <c r="EI83" s="1080"/>
      <c r="EJ83" s="1080"/>
      <c r="EK83" s="1080"/>
      <c r="EL83" s="1080"/>
      <c r="EM83" s="1080"/>
      <c r="EN83" s="1080"/>
      <c r="EO83" s="1080"/>
      <c r="EP83" s="1080"/>
      <c r="EQ83" s="1080"/>
      <c r="ER83" s="1080"/>
      <c r="ES83" s="1080"/>
      <c r="ET83" s="1080"/>
      <c r="EU83" s="1080"/>
      <c r="EV83" s="1080"/>
      <c r="EW83" s="1080"/>
      <c r="EX83" s="1080"/>
      <c r="EY83" s="1080"/>
      <c r="EZ83" s="1080"/>
      <c r="FA83" s="1080"/>
      <c r="FB83" s="1080"/>
      <c r="FC83" s="1080"/>
      <c r="FD83" s="1080"/>
      <c r="FE83" s="1080"/>
      <c r="FF83" s="1080"/>
      <c r="FG83" s="1080"/>
      <c r="FH83" s="1080"/>
      <c r="FI83" s="1080"/>
      <c r="FJ83" s="1080"/>
      <c r="FK83" s="1080"/>
      <c r="FL83" s="1080"/>
      <c r="FM83" s="1080"/>
      <c r="FN83" s="1080"/>
      <c r="FO83" s="1080"/>
      <c r="FP83" s="1080"/>
      <c r="FQ83" s="1080"/>
      <c r="FR83" s="1080"/>
      <c r="FS83" s="1080"/>
      <c r="FT83" s="1080"/>
      <c r="FU83" s="1080"/>
      <c r="FV83" s="1080"/>
      <c r="FW83" s="1080"/>
      <c r="FX83" s="1080"/>
      <c r="FY83" s="1080"/>
      <c r="FZ83" s="1080"/>
      <c r="GA83" s="1080"/>
      <c r="GB83" s="1080"/>
      <c r="GC83" s="1080"/>
      <c r="GD83" s="1080"/>
      <c r="GE83" s="1080"/>
      <c r="GF83" s="1080"/>
      <c r="GG83" s="1080"/>
      <c r="GH83" s="1080"/>
      <c r="GI83" s="1080"/>
      <c r="GJ83" s="1080"/>
      <c r="GK83" s="1080"/>
      <c r="GL83" s="1080"/>
      <c r="GM83" s="1080"/>
      <c r="GN83" s="1080"/>
      <c r="GO83" s="1080"/>
      <c r="GP83" s="1080"/>
      <c r="GQ83" s="1080"/>
      <c r="GR83" s="1080"/>
      <c r="GS83" s="1080"/>
      <c r="GT83" s="1080"/>
      <c r="GU83" s="1080"/>
      <c r="GV83" s="1080"/>
      <c r="GW83" s="1080"/>
      <c r="GX83" s="1080"/>
      <c r="GY83" s="1080"/>
      <c r="GZ83" s="1080"/>
      <c r="HA83" s="1080"/>
      <c r="HB83" s="1080"/>
      <c r="HC83" s="1080"/>
      <c r="HD83" s="1080"/>
      <c r="HE83" s="1080"/>
      <c r="HF83" s="1080"/>
      <c r="HG83" s="1080"/>
      <c r="HH83" s="1080"/>
      <c r="HI83" s="1080"/>
      <c r="HJ83" s="1080"/>
      <c r="HK83" s="1080"/>
      <c r="HL83" s="1080"/>
      <c r="HM83" s="1080"/>
      <c r="HN83" s="1080"/>
      <c r="HO83" s="1080"/>
      <c r="HP83" s="1080"/>
      <c r="HQ83" s="1080"/>
      <c r="HR83" s="1080"/>
      <c r="HS83" s="1080"/>
      <c r="HT83" s="1080"/>
      <c r="HU83" s="1080"/>
      <c r="HV83" s="1080"/>
      <c r="HW83" s="1080"/>
      <c r="HX83" s="1080"/>
      <c r="HY83" s="1080"/>
      <c r="HZ83" s="1080"/>
      <c r="IA83" s="1080"/>
      <c r="IB83" s="1080"/>
      <c r="IC83" s="1080"/>
      <c r="ID83" s="1080"/>
      <c r="IE83" s="1080"/>
      <c r="IF83" s="1080"/>
      <c r="IG83" s="1080"/>
      <c r="IH83" s="1080"/>
      <c r="II83" s="1080"/>
      <c r="IJ83" s="1080"/>
      <c r="IK83" s="1080"/>
      <c r="IL83" s="1080"/>
      <c r="IM83" s="1080"/>
      <c r="IN83" s="1080"/>
      <c r="IO83" s="1080"/>
      <c r="IP83" s="1080"/>
      <c r="IQ83" s="1080"/>
      <c r="IR83" s="1080"/>
      <c r="IS83" s="1080"/>
      <c r="IT83" s="1080"/>
      <c r="IU83" s="1080"/>
    </row>
    <row r="98" spans="7:255">
      <c r="G98" s="1080"/>
      <c r="H98" s="1080"/>
      <c r="I98" s="1080"/>
      <c r="J98" s="1080"/>
      <c r="K98" s="1080"/>
      <c r="L98" s="1080"/>
      <c r="M98" s="1080"/>
      <c r="N98" s="1080"/>
      <c r="O98" s="1080"/>
      <c r="P98" s="1080"/>
      <c r="Q98" s="1080"/>
      <c r="R98" s="1080"/>
      <c r="S98" s="1080"/>
      <c r="T98" s="1080"/>
      <c r="U98" s="1080"/>
      <c r="V98" s="1080"/>
      <c r="W98" s="1080"/>
      <c r="X98" s="1080"/>
      <c r="Y98" s="1080"/>
      <c r="Z98" s="1080"/>
      <c r="AA98" s="1080"/>
      <c r="AB98" s="1080"/>
      <c r="AC98" s="1080"/>
      <c r="AD98" s="1080"/>
      <c r="AE98" s="1080"/>
      <c r="AF98" s="1080"/>
      <c r="AG98" s="1080"/>
      <c r="AH98" s="1080"/>
      <c r="AI98" s="1080"/>
      <c r="AJ98" s="1080"/>
      <c r="AK98" s="1080"/>
      <c r="AL98" s="1080"/>
      <c r="AM98" s="1080"/>
      <c r="AN98" s="1080"/>
      <c r="AO98" s="1080"/>
      <c r="AP98" s="1080"/>
      <c r="AQ98" s="1080"/>
      <c r="AR98" s="1080"/>
      <c r="AS98" s="1080"/>
      <c r="AT98" s="1080"/>
      <c r="AU98" s="1080"/>
      <c r="AV98" s="1080"/>
      <c r="AW98" s="1080"/>
      <c r="AX98" s="1080"/>
      <c r="AY98" s="1080"/>
      <c r="AZ98" s="1080"/>
      <c r="BA98" s="1080"/>
      <c r="BB98" s="1080"/>
      <c r="BC98" s="1080"/>
      <c r="BD98" s="1080"/>
      <c r="BE98" s="1080"/>
      <c r="BF98" s="1080"/>
      <c r="BG98" s="1080"/>
      <c r="BH98" s="1080"/>
      <c r="BI98" s="1080"/>
      <c r="BJ98" s="1080"/>
      <c r="BK98" s="1080"/>
      <c r="BL98" s="1080"/>
      <c r="BM98" s="1080"/>
      <c r="BN98" s="1080"/>
      <c r="BO98" s="1080"/>
      <c r="BP98" s="1080"/>
      <c r="BQ98" s="1080"/>
      <c r="BR98" s="1080"/>
      <c r="BS98" s="1080"/>
      <c r="BT98" s="1080"/>
      <c r="BU98" s="1080"/>
      <c r="BV98" s="1080"/>
      <c r="BW98" s="1080"/>
      <c r="BX98" s="1080"/>
      <c r="BY98" s="1080"/>
      <c r="BZ98" s="1080"/>
      <c r="CA98" s="1080"/>
      <c r="CB98" s="1080"/>
      <c r="CC98" s="1080"/>
      <c r="CD98" s="1080"/>
      <c r="CE98" s="1080"/>
      <c r="CF98" s="1080"/>
      <c r="CG98" s="1080"/>
      <c r="CH98" s="1080"/>
      <c r="CI98" s="1080"/>
      <c r="CJ98" s="1080"/>
      <c r="CK98" s="1080"/>
      <c r="CL98" s="1080"/>
      <c r="CM98" s="1080"/>
      <c r="CN98" s="1080"/>
      <c r="CO98" s="1080"/>
      <c r="CP98" s="1080"/>
      <c r="CQ98" s="1080"/>
      <c r="CR98" s="1080"/>
      <c r="CS98" s="1080"/>
      <c r="CT98" s="1080"/>
      <c r="CU98" s="1080"/>
      <c r="CV98" s="1080"/>
      <c r="CW98" s="1080"/>
      <c r="CX98" s="1080"/>
      <c r="CY98" s="1080"/>
      <c r="CZ98" s="1080"/>
      <c r="DA98" s="1080"/>
      <c r="DB98" s="1080"/>
      <c r="DC98" s="1080"/>
      <c r="DD98" s="1080"/>
      <c r="DE98" s="1080"/>
      <c r="DF98" s="1080"/>
      <c r="DG98" s="1080"/>
      <c r="DH98" s="1080"/>
      <c r="DI98" s="1080"/>
      <c r="DJ98" s="1080"/>
      <c r="DK98" s="1080"/>
      <c r="DL98" s="1080"/>
      <c r="DM98" s="1080"/>
      <c r="DN98" s="1080"/>
      <c r="DO98" s="1080"/>
      <c r="DP98" s="1080"/>
      <c r="DQ98" s="1080"/>
      <c r="DR98" s="1080"/>
      <c r="DS98" s="1080"/>
      <c r="DT98" s="1080"/>
      <c r="DU98" s="1080"/>
      <c r="DV98" s="1080"/>
      <c r="DW98" s="1080"/>
      <c r="DX98" s="1080"/>
      <c r="DY98" s="1080"/>
      <c r="DZ98" s="1080"/>
      <c r="EA98" s="1080"/>
      <c r="EB98" s="1080"/>
      <c r="EC98" s="1080"/>
      <c r="ED98" s="1080"/>
      <c r="EE98" s="1080"/>
      <c r="EF98" s="1080"/>
      <c r="EG98" s="1080"/>
      <c r="EH98" s="1080"/>
      <c r="EI98" s="1080"/>
      <c r="EJ98" s="1080"/>
      <c r="EK98" s="1080"/>
      <c r="EL98" s="1080"/>
      <c r="EM98" s="1080"/>
      <c r="EN98" s="1080"/>
      <c r="EO98" s="1080"/>
      <c r="EP98" s="1080"/>
      <c r="EQ98" s="1080"/>
      <c r="ER98" s="1080"/>
      <c r="ES98" s="1080"/>
      <c r="ET98" s="1080"/>
      <c r="EU98" s="1080"/>
      <c r="EV98" s="1080"/>
      <c r="EW98" s="1080"/>
      <c r="EX98" s="1080"/>
      <c r="EY98" s="1080"/>
      <c r="EZ98" s="1080"/>
      <c r="FA98" s="1080"/>
      <c r="FB98" s="1080"/>
      <c r="FC98" s="1080"/>
      <c r="FD98" s="1080"/>
      <c r="FE98" s="1080"/>
      <c r="FF98" s="1080"/>
      <c r="FG98" s="1080"/>
      <c r="FH98" s="1080"/>
      <c r="FI98" s="1080"/>
      <c r="FJ98" s="1080"/>
      <c r="FK98" s="1080"/>
      <c r="FL98" s="1080"/>
      <c r="FM98" s="1080"/>
      <c r="FN98" s="1080"/>
      <c r="FO98" s="1080"/>
      <c r="FP98" s="1080"/>
      <c r="FQ98" s="1080"/>
      <c r="FR98" s="1080"/>
      <c r="FS98" s="1080"/>
      <c r="FT98" s="1080"/>
      <c r="FU98" s="1080"/>
      <c r="FV98" s="1080"/>
      <c r="FW98" s="1080"/>
      <c r="FX98" s="1080"/>
      <c r="FY98" s="1080"/>
      <c r="FZ98" s="1080"/>
      <c r="GA98" s="1080"/>
      <c r="GB98" s="1080"/>
      <c r="GC98" s="1080"/>
      <c r="GD98" s="1080"/>
      <c r="GE98" s="1080"/>
      <c r="GF98" s="1080"/>
      <c r="GG98" s="1080"/>
      <c r="GH98" s="1080"/>
      <c r="GI98" s="1080"/>
      <c r="GJ98" s="1080"/>
      <c r="GK98" s="1080"/>
      <c r="GL98" s="1080"/>
      <c r="GM98" s="1080"/>
      <c r="GN98" s="1080"/>
      <c r="GO98" s="1080"/>
      <c r="GP98" s="1080"/>
      <c r="GQ98" s="1080"/>
      <c r="GR98" s="1080"/>
      <c r="GS98" s="1080"/>
      <c r="GT98" s="1080"/>
      <c r="GU98" s="1080"/>
      <c r="GV98" s="1080"/>
      <c r="GW98" s="1080"/>
      <c r="GX98" s="1080"/>
      <c r="GY98" s="1080"/>
      <c r="GZ98" s="1080"/>
      <c r="HA98" s="1080"/>
      <c r="HB98" s="1080"/>
      <c r="HC98" s="1080"/>
      <c r="HD98" s="1080"/>
      <c r="HE98" s="1080"/>
      <c r="HF98" s="1080"/>
      <c r="HG98" s="1080"/>
      <c r="HH98" s="1080"/>
      <c r="HI98" s="1080"/>
      <c r="HJ98" s="1080"/>
      <c r="HK98" s="1080"/>
      <c r="HL98" s="1080"/>
      <c r="HM98" s="1080"/>
      <c r="HN98" s="1080"/>
      <c r="HO98" s="1080"/>
      <c r="HP98" s="1080"/>
      <c r="HQ98" s="1080"/>
      <c r="HR98" s="1080"/>
      <c r="HS98" s="1080"/>
      <c r="HT98" s="1080"/>
      <c r="HU98" s="1080"/>
      <c r="HV98" s="1080"/>
      <c r="HW98" s="1080"/>
      <c r="HX98" s="1080"/>
      <c r="HY98" s="1080"/>
      <c r="HZ98" s="1080"/>
      <c r="IA98" s="1080"/>
      <c r="IB98" s="1080"/>
      <c r="IC98" s="1080"/>
      <c r="ID98" s="1080"/>
      <c r="IE98" s="1080"/>
      <c r="IF98" s="1080"/>
      <c r="IG98" s="1080"/>
      <c r="IH98" s="1080"/>
      <c r="II98" s="1080"/>
      <c r="IJ98" s="1080"/>
      <c r="IK98" s="1080"/>
      <c r="IL98" s="1080"/>
      <c r="IM98" s="1080"/>
      <c r="IN98" s="1080"/>
      <c r="IO98" s="1080"/>
      <c r="IP98" s="1080"/>
      <c r="IQ98" s="1080"/>
      <c r="IR98" s="1080"/>
      <c r="IS98" s="1080"/>
      <c r="IT98" s="1080"/>
      <c r="IU98" s="1080"/>
    </row>
  </sheetData>
  <mergeCells count="20">
    <mergeCell ref="C64:F64"/>
    <mergeCell ref="G64:J64"/>
    <mergeCell ref="A6:B6"/>
    <mergeCell ref="C6:F6"/>
    <mergeCell ref="G6:J6"/>
    <mergeCell ref="A34:B34"/>
    <mergeCell ref="C34:F34"/>
    <mergeCell ref="G34:J34"/>
    <mergeCell ref="I1:J1"/>
    <mergeCell ref="A43:B43"/>
    <mergeCell ref="C43:F43"/>
    <mergeCell ref="G43:J43"/>
    <mergeCell ref="C54:F54"/>
    <mergeCell ref="G54:J54"/>
    <mergeCell ref="A2:J2"/>
    <mergeCell ref="I3:J3"/>
    <mergeCell ref="A4:A5"/>
    <mergeCell ref="B4:B5"/>
    <mergeCell ref="C4:F4"/>
    <mergeCell ref="G4:J4"/>
  </mergeCells>
  <pageMargins left="0.42" right="0.17" top="0.74803149606299213" bottom="0.74803149606299213" header="0.31496062992125984" footer="0.31496062992125984"/>
  <pageSetup paperSize="9" scale="61" orientation="portrait" r:id="rId1"/>
</worksheet>
</file>

<file path=xl/worksheets/sheet33.xml><?xml version="1.0" encoding="utf-8"?>
<worksheet xmlns="http://schemas.openxmlformats.org/spreadsheetml/2006/main" xmlns:r="http://schemas.openxmlformats.org/officeDocument/2006/relationships">
  <sheetPr>
    <pageSetUpPr fitToPage="1"/>
  </sheetPr>
  <dimension ref="A1:J22"/>
  <sheetViews>
    <sheetView workbookViewId="0">
      <selection activeCell="B37" sqref="B37"/>
    </sheetView>
  </sheetViews>
  <sheetFormatPr defaultColWidth="8.42578125" defaultRowHeight="12.75"/>
  <cols>
    <col min="1" max="1" width="9.140625" style="1144" customWidth="1"/>
    <col min="2" max="2" width="57.85546875" style="1144" customWidth="1"/>
    <col min="3" max="3" width="9.85546875" style="1144" customWidth="1"/>
    <col min="4" max="4" width="9" style="1144" customWidth="1"/>
    <col min="5" max="5" width="8.5703125" style="1144" customWidth="1"/>
    <col min="6" max="6" width="9.7109375" style="1144" customWidth="1"/>
    <col min="7" max="253" width="9.140625" style="1144" customWidth="1"/>
    <col min="254" max="254" width="57.85546875" style="1144" customWidth="1"/>
    <col min="255" max="255" width="8.42578125" style="1144" bestFit="1"/>
    <col min="256" max="16384" width="8.42578125" style="1144"/>
  </cols>
  <sheetData>
    <row r="1" spans="1:10">
      <c r="A1" s="1145"/>
      <c r="B1" s="1145"/>
      <c r="F1" s="1145"/>
      <c r="I1" s="1725" t="s">
        <v>987</v>
      </c>
      <c r="J1" s="1725"/>
    </row>
    <row r="2" spans="1:10">
      <c r="A2" s="1752" t="s">
        <v>973</v>
      </c>
      <c r="B2" s="1752"/>
      <c r="C2" s="1752"/>
      <c r="D2" s="1752"/>
      <c r="E2" s="1752"/>
      <c r="F2" s="1752"/>
      <c r="G2" s="1752"/>
      <c r="H2" s="1752"/>
      <c r="I2" s="1752"/>
      <c r="J2" s="1752"/>
    </row>
    <row r="3" spans="1:10" ht="13.5" thickBot="1">
      <c r="A3" s="1143"/>
      <c r="B3" s="1143"/>
      <c r="E3" s="1146"/>
      <c r="F3" s="1146"/>
      <c r="I3" s="1753" t="s">
        <v>1</v>
      </c>
      <c r="J3" s="1753"/>
    </row>
    <row r="4" spans="1:10" ht="13.5" thickBot="1">
      <c r="A4" s="1754" t="s">
        <v>756</v>
      </c>
      <c r="B4" s="1754" t="s">
        <v>165</v>
      </c>
      <c r="C4" s="1756">
        <v>40543</v>
      </c>
      <c r="D4" s="1757"/>
      <c r="E4" s="1757"/>
      <c r="F4" s="1758"/>
      <c r="G4" s="1756">
        <v>40908</v>
      </c>
      <c r="H4" s="1757"/>
      <c r="I4" s="1757"/>
      <c r="J4" s="1758"/>
    </row>
    <row r="5" spans="1:10" ht="26.25" thickBot="1">
      <c r="A5" s="1755"/>
      <c r="B5" s="1755"/>
      <c r="C5" s="1147" t="s">
        <v>181</v>
      </c>
      <c r="D5" s="1148" t="s">
        <v>85</v>
      </c>
      <c r="E5" s="1149" t="s">
        <v>86</v>
      </c>
      <c r="F5" s="1150" t="s">
        <v>63</v>
      </c>
      <c r="G5" s="1147" t="s">
        <v>181</v>
      </c>
      <c r="H5" s="1148" t="s">
        <v>85</v>
      </c>
      <c r="I5" s="1149" t="s">
        <v>86</v>
      </c>
      <c r="J5" s="1150" t="s">
        <v>63</v>
      </c>
    </row>
    <row r="6" spans="1:10">
      <c r="A6" s="1151" t="s">
        <v>929</v>
      </c>
      <c r="B6" s="1152" t="s">
        <v>974</v>
      </c>
      <c r="C6" s="1746"/>
      <c r="D6" s="1747"/>
      <c r="E6" s="1747"/>
      <c r="F6" s="1748"/>
      <c r="G6" s="1746"/>
      <c r="H6" s="1747"/>
      <c r="I6" s="1747"/>
      <c r="J6" s="1748"/>
    </row>
    <row r="7" spans="1:10">
      <c r="A7" s="1153">
        <v>1</v>
      </c>
      <c r="B7" s="1154" t="s">
        <v>975</v>
      </c>
      <c r="C7" s="1155">
        <v>125690.61725</v>
      </c>
      <c r="D7" s="1156">
        <v>59370.160476999998</v>
      </c>
      <c r="E7" s="1157">
        <v>5672.4989729999897</v>
      </c>
      <c r="F7" s="1158">
        <f>E7+D7+C7</f>
        <v>190733.27669999999</v>
      </c>
      <c r="G7" s="1155">
        <v>132243.61028999998</v>
      </c>
      <c r="H7" s="1156">
        <v>64185.580957000006</v>
      </c>
      <c r="I7" s="1157">
        <v>9628.3627290000477</v>
      </c>
      <c r="J7" s="1159">
        <f>I7+H7+G7</f>
        <v>206057.55397600005</v>
      </c>
    </row>
    <row r="8" spans="1:10">
      <c r="A8" s="1153">
        <v>2</v>
      </c>
      <c r="B8" s="1154" t="s">
        <v>976</v>
      </c>
      <c r="C8" s="1155">
        <v>23113.120961000001</v>
      </c>
      <c r="D8" s="1156">
        <v>4868.6832638200003</v>
      </c>
      <c r="E8" s="1157">
        <v>374.17280299999936</v>
      </c>
      <c r="F8" s="1158">
        <f>E8+D8+C8</f>
        <v>28355.977027820001</v>
      </c>
      <c r="G8" s="1155">
        <v>20998.301678</v>
      </c>
      <c r="H8" s="1156">
        <v>4535.5077304999995</v>
      </c>
      <c r="I8" s="1157">
        <v>848.68100999999604</v>
      </c>
      <c r="J8" s="1159">
        <f>I8+H8+G8</f>
        <v>26382.490418499994</v>
      </c>
    </row>
    <row r="9" spans="1:10">
      <c r="A9" s="1160">
        <v>3</v>
      </c>
      <c r="B9" s="1161" t="s">
        <v>977</v>
      </c>
      <c r="C9" s="1162">
        <v>148803.73821099999</v>
      </c>
      <c r="D9" s="1163">
        <v>64238.843740819997</v>
      </c>
      <c r="E9" s="1164">
        <v>6046.6717759999856</v>
      </c>
      <c r="F9" s="1158">
        <f>E9+D9+C9</f>
        <v>219089.25372781997</v>
      </c>
      <c r="G9" s="1162">
        <v>153241.911968</v>
      </c>
      <c r="H9" s="1163">
        <v>68721.0886875</v>
      </c>
      <c r="I9" s="1164">
        <v>10477.043739000052</v>
      </c>
      <c r="J9" s="1159">
        <f>I9+H9+G9</f>
        <v>232440.04439450006</v>
      </c>
    </row>
    <row r="10" spans="1:10" ht="25.5">
      <c r="A10" s="1153">
        <v>4</v>
      </c>
      <c r="B10" s="1154" t="s">
        <v>978</v>
      </c>
      <c r="C10" s="1155">
        <v>11904.299056880001</v>
      </c>
      <c r="D10" s="1156">
        <v>5139.1074992655995</v>
      </c>
      <c r="E10" s="1157">
        <v>483.73374208000024</v>
      </c>
      <c r="F10" s="1158">
        <f>E10+D10+C10</f>
        <v>17527.1402982256</v>
      </c>
      <c r="G10" s="1155">
        <v>12259.35295744</v>
      </c>
      <c r="H10" s="1156">
        <v>5497.6870950000002</v>
      </c>
      <c r="I10" s="1157">
        <v>838.1634991200026</v>
      </c>
      <c r="J10" s="1159">
        <f>I10+H10+G10</f>
        <v>18595.203551560004</v>
      </c>
    </row>
    <row r="11" spans="1:10">
      <c r="A11" s="1165" t="s">
        <v>937</v>
      </c>
      <c r="B11" s="1166" t="s">
        <v>979</v>
      </c>
      <c r="C11" s="1749"/>
      <c r="D11" s="1750"/>
      <c r="E11" s="1750"/>
      <c r="F11" s="1751"/>
      <c r="G11" s="1749"/>
      <c r="H11" s="1750"/>
      <c r="I11" s="1750"/>
      <c r="J11" s="1751"/>
    </row>
    <row r="12" spans="1:10">
      <c r="A12" s="1153">
        <v>5</v>
      </c>
      <c r="B12" s="1169" t="s">
        <v>980</v>
      </c>
      <c r="C12" s="1155">
        <v>9612.5172760480054</v>
      </c>
      <c r="D12" s="1156">
        <v>4659.1379621300002</v>
      </c>
      <c r="E12" s="1157">
        <v>766.40774559999534</v>
      </c>
      <c r="F12" s="1158">
        <f>E12+D12+C12</f>
        <v>15038.062983778</v>
      </c>
      <c r="G12" s="1155">
        <v>12367.416254322779</v>
      </c>
      <c r="H12" s="1156">
        <v>4311.5751076480001</v>
      </c>
      <c r="I12" s="1157">
        <v>1638.0842368040028</v>
      </c>
      <c r="J12" s="1159">
        <f>I12+H12+G12</f>
        <v>18317.075598774783</v>
      </c>
    </row>
    <row r="13" spans="1:10">
      <c r="A13" s="1153">
        <v>6</v>
      </c>
      <c r="B13" s="1169" t="s">
        <v>981</v>
      </c>
      <c r="C13" s="1155">
        <v>0</v>
      </c>
      <c r="D13" s="1156">
        <v>3.5999999999999997E-2</v>
      </c>
      <c r="E13" s="1157">
        <v>0</v>
      </c>
      <c r="F13" s="1158">
        <f>E13+D13+C13</f>
        <v>3.5999999999999997E-2</v>
      </c>
      <c r="G13" s="1155">
        <v>0</v>
      </c>
      <c r="H13" s="1156">
        <v>0</v>
      </c>
      <c r="I13" s="1157">
        <v>3.5999999999999997E-2</v>
      </c>
      <c r="J13" s="1159">
        <f>I13+H13+G13</f>
        <v>3.5999999999999997E-2</v>
      </c>
    </row>
    <row r="14" spans="1:10">
      <c r="A14" s="1160">
        <v>7</v>
      </c>
      <c r="B14" s="1170" t="s">
        <v>982</v>
      </c>
      <c r="C14" s="1162">
        <v>9612.5172760480054</v>
      </c>
      <c r="D14" s="1163">
        <v>4659.1739621300003</v>
      </c>
      <c r="E14" s="1171">
        <v>766.40774559999534</v>
      </c>
      <c r="F14" s="1158">
        <f>E14+D14+C14</f>
        <v>15038.098983778</v>
      </c>
      <c r="G14" s="1162">
        <v>12367.416254322779</v>
      </c>
      <c r="H14" s="1163">
        <v>4311.5751076480001</v>
      </c>
      <c r="I14" s="1171">
        <v>1638.1202368040028</v>
      </c>
      <c r="J14" s="1159">
        <f>I14+H14+G14</f>
        <v>18317.111598774783</v>
      </c>
    </row>
    <row r="15" spans="1:10" ht="25.5">
      <c r="A15" s="1153">
        <v>8</v>
      </c>
      <c r="B15" s="1169" t="s">
        <v>983</v>
      </c>
      <c r="C15" s="1155">
        <v>769.00138208384021</v>
      </c>
      <c r="D15" s="1156">
        <v>372.73391697039995</v>
      </c>
      <c r="E15" s="1157">
        <v>61.3126196480004</v>
      </c>
      <c r="F15" s="1158">
        <f>E15+D15+C15</f>
        <v>1203.0479187022406</v>
      </c>
      <c r="G15" s="1155">
        <v>989.39330034582247</v>
      </c>
      <c r="H15" s="1156">
        <v>344.92600861184002</v>
      </c>
      <c r="I15" s="1157">
        <v>131.04961894432006</v>
      </c>
      <c r="J15" s="1159">
        <f>I15+H15+G15</f>
        <v>1465.3689279019825</v>
      </c>
    </row>
    <row r="16" spans="1:10">
      <c r="A16" s="1165" t="s">
        <v>945</v>
      </c>
      <c r="B16" s="1172" t="s">
        <v>984</v>
      </c>
      <c r="C16" s="1167">
        <v>158416.25548704801</v>
      </c>
      <c r="D16" s="1173">
        <v>68898.017702950005</v>
      </c>
      <c r="E16" s="1168">
        <v>6813.0795215999779</v>
      </c>
      <c r="F16" s="1174">
        <f>F9+F14</f>
        <v>234127.35271159798</v>
      </c>
      <c r="G16" s="1167">
        <v>165609.32822232277</v>
      </c>
      <c r="H16" s="1173">
        <v>73032.663795147993</v>
      </c>
      <c r="I16" s="1168">
        <v>12115.163975804076</v>
      </c>
      <c r="J16" s="1174">
        <f>J9+J14</f>
        <v>250757.15599327485</v>
      </c>
    </row>
    <row r="17" spans="1:10">
      <c r="A17" s="1153">
        <v>9</v>
      </c>
      <c r="B17" s="1169" t="s">
        <v>985</v>
      </c>
      <c r="C17" s="1155">
        <v>12673.300438963841</v>
      </c>
      <c r="D17" s="1156">
        <v>5511.8414162360004</v>
      </c>
      <c r="E17" s="1157">
        <v>545.04636172799951</v>
      </c>
      <c r="F17" s="1158">
        <f>F10+F15</f>
        <v>18730.18821692784</v>
      </c>
      <c r="G17" s="1155">
        <v>13248.746257785822</v>
      </c>
      <c r="H17" s="1156">
        <v>5842.6131036118395</v>
      </c>
      <c r="I17" s="1157">
        <v>969.2131180643197</v>
      </c>
      <c r="J17" s="1159">
        <f>J10+J15</f>
        <v>20060.572479461985</v>
      </c>
    </row>
    <row r="18" spans="1:10" ht="13.5" thickBot="1">
      <c r="A18" s="1175" t="s">
        <v>946</v>
      </c>
      <c r="B18" s="1176" t="s">
        <v>965</v>
      </c>
      <c r="C18" s="1177">
        <v>22327.256799999999</v>
      </c>
      <c r="D18" s="1178">
        <v>11731.78674</v>
      </c>
      <c r="E18" s="1179">
        <v>3724.6402200000043</v>
      </c>
      <c r="F18" s="1180">
        <f>E18+D18+C18</f>
        <v>37783.68376</v>
      </c>
      <c r="G18" s="1177">
        <v>24797.4948</v>
      </c>
      <c r="H18" s="1178">
        <v>12595.96794</v>
      </c>
      <c r="I18" s="1179">
        <v>4672.9275099999977</v>
      </c>
      <c r="J18" s="1180">
        <f>I18+H18+G18</f>
        <v>42066.390249999997</v>
      </c>
    </row>
    <row r="19" spans="1:10" ht="13.5" thickBot="1">
      <c r="A19" s="1181" t="s">
        <v>948</v>
      </c>
      <c r="B19" s="1182" t="s">
        <v>986</v>
      </c>
      <c r="C19" s="1183">
        <v>0.14094044030617464</v>
      </c>
      <c r="D19" s="1184">
        <v>0.17027756575785608</v>
      </c>
      <c r="E19" s="1185">
        <v>0.54668967361844512</v>
      </c>
      <c r="F19" s="1186">
        <f>F18/F16</f>
        <v>0.16138090369365163</v>
      </c>
      <c r="G19" s="1183">
        <f>G18/G16</f>
        <v>0.14973489154373312</v>
      </c>
      <c r="H19" s="1184">
        <f>H18/H16</f>
        <v>0.17247033430590583</v>
      </c>
      <c r="I19" s="1185">
        <f>I18/I16</f>
        <v>0.38570897755346795</v>
      </c>
      <c r="J19" s="1186">
        <f>J18/J16</f>
        <v>0.16775748665425202</v>
      </c>
    </row>
    <row r="20" spans="1:10">
      <c r="A20" s="1187"/>
      <c r="B20" s="1187"/>
      <c r="C20" s="1187"/>
      <c r="D20" s="1187"/>
      <c r="E20" s="1187"/>
      <c r="F20" s="1187"/>
      <c r="G20" s="1187"/>
      <c r="H20" s="1187"/>
      <c r="I20" s="1187"/>
      <c r="J20" s="1187"/>
    </row>
    <row r="21" spans="1:10">
      <c r="C21" s="1188"/>
      <c r="D21" s="1188"/>
      <c r="E21" s="1188"/>
      <c r="F21" s="1188"/>
    </row>
    <row r="22" spans="1:10">
      <c r="C22" s="1189"/>
      <c r="D22" s="1189"/>
      <c r="E22" s="1189"/>
    </row>
  </sheetData>
  <mergeCells count="11">
    <mergeCell ref="C6:F6"/>
    <mergeCell ref="G6:J6"/>
    <mergeCell ref="C11:F11"/>
    <mergeCell ref="G11:J11"/>
    <mergeCell ref="I1:J1"/>
    <mergeCell ref="A2:J2"/>
    <mergeCell ref="I3:J3"/>
    <mergeCell ref="A4:A5"/>
    <mergeCell ref="B4:B5"/>
    <mergeCell ref="C4:F4"/>
    <mergeCell ref="G4:J4"/>
  </mergeCells>
  <pageMargins left="0.2" right="0.17" top="0.74803149606299213" bottom="0.74803149606299213" header="0.31496062992125984" footer="0.31496062992125984"/>
  <pageSetup paperSize="9" orientation="landscape" r:id="rId1"/>
</worksheet>
</file>

<file path=xl/worksheets/sheet34.xml><?xml version="1.0" encoding="utf-8"?>
<worksheet xmlns="http://schemas.openxmlformats.org/spreadsheetml/2006/main" xmlns:r="http://schemas.openxmlformats.org/officeDocument/2006/relationships">
  <dimension ref="A1:H23"/>
  <sheetViews>
    <sheetView workbookViewId="0">
      <selection activeCell="D24" sqref="D24"/>
    </sheetView>
  </sheetViews>
  <sheetFormatPr defaultRowHeight="15"/>
  <cols>
    <col min="1" max="1" width="3.140625" customWidth="1"/>
    <col min="2" max="2" width="30.28515625" customWidth="1"/>
    <col min="3" max="3" width="3.7109375" customWidth="1"/>
    <col min="4" max="4" width="29.7109375" customWidth="1"/>
    <col min="5" max="5" width="4" customWidth="1"/>
    <col min="6" max="6" width="29.7109375" customWidth="1"/>
  </cols>
  <sheetData>
    <row r="1" spans="1:8">
      <c r="A1" s="1196"/>
      <c r="B1" s="1196"/>
      <c r="C1" s="1196"/>
      <c r="D1" s="1196"/>
      <c r="E1" s="1196"/>
      <c r="F1" s="1197"/>
      <c r="G1" s="1725" t="s">
        <v>995</v>
      </c>
      <c r="H1" s="1725"/>
    </row>
    <row r="2" spans="1:8">
      <c r="A2" s="1198"/>
      <c r="B2" s="1198"/>
      <c r="C2" s="1198"/>
      <c r="D2" s="1198"/>
      <c r="E2" s="1198"/>
      <c r="F2" s="1198"/>
    </row>
    <row r="3" spans="1:8">
      <c r="A3" s="1759" t="s">
        <v>991</v>
      </c>
      <c r="B3" s="1759"/>
      <c r="C3" s="1759"/>
      <c r="D3" s="1759"/>
      <c r="E3" s="1759"/>
      <c r="F3" s="1759"/>
    </row>
    <row r="4" spans="1:8">
      <c r="A4" s="1198"/>
      <c r="B4" s="1198"/>
      <c r="C4" s="1198"/>
      <c r="D4" s="1198"/>
      <c r="E4" s="1198"/>
      <c r="F4" s="1198"/>
    </row>
    <row r="5" spans="1:8" ht="38.25">
      <c r="A5" s="1199"/>
      <c r="B5" s="1200" t="s">
        <v>992</v>
      </c>
      <c r="C5" s="1200"/>
      <c r="D5" s="1200" t="s">
        <v>993</v>
      </c>
      <c r="E5" s="1200"/>
      <c r="F5" s="1200" t="s">
        <v>994</v>
      </c>
    </row>
    <row r="6" spans="1:8" ht="25.5">
      <c r="A6" s="1201">
        <v>1</v>
      </c>
      <c r="B6" s="1202" t="s">
        <v>1043</v>
      </c>
      <c r="C6" s="1201">
        <v>1</v>
      </c>
      <c r="D6" s="1202" t="s">
        <v>1046</v>
      </c>
      <c r="E6" s="1201">
        <v>1</v>
      </c>
      <c r="F6" s="1202" t="s">
        <v>1054</v>
      </c>
    </row>
    <row r="7" spans="1:8">
      <c r="A7" s="1201">
        <v>2</v>
      </c>
      <c r="B7" s="1202" t="s">
        <v>1044</v>
      </c>
      <c r="C7" s="1201">
        <v>2</v>
      </c>
      <c r="D7" s="1202" t="s">
        <v>1047</v>
      </c>
      <c r="E7" s="1201">
        <v>2</v>
      </c>
      <c r="F7" s="1202" t="s">
        <v>1055</v>
      </c>
    </row>
    <row r="8" spans="1:8">
      <c r="A8" s="1201">
        <v>3</v>
      </c>
      <c r="B8" s="1202" t="s">
        <v>1045</v>
      </c>
      <c r="C8" s="1201">
        <v>3</v>
      </c>
      <c r="D8" s="1202" t="s">
        <v>1048</v>
      </c>
      <c r="E8" s="1201">
        <v>3</v>
      </c>
      <c r="F8" s="1202" t="s">
        <v>1056</v>
      </c>
    </row>
    <row r="9" spans="1:8">
      <c r="A9" s="1201"/>
      <c r="B9" s="1203"/>
      <c r="C9" s="1201">
        <v>4</v>
      </c>
      <c r="D9" s="1202" t="s">
        <v>1049</v>
      </c>
      <c r="E9" s="1201">
        <v>4</v>
      </c>
      <c r="F9" s="1202" t="s">
        <v>1057</v>
      </c>
    </row>
    <row r="10" spans="1:8">
      <c r="A10" s="1201"/>
      <c r="B10" s="1203"/>
      <c r="C10" s="1201">
        <v>5</v>
      </c>
      <c r="D10" s="1202" t="s">
        <v>1050</v>
      </c>
      <c r="E10" s="1201">
        <v>5</v>
      </c>
      <c r="F10" s="1202" t="s">
        <v>1058</v>
      </c>
    </row>
    <row r="11" spans="1:8" ht="25.5">
      <c r="A11" s="1201"/>
      <c r="B11" s="1203"/>
      <c r="C11" s="1201">
        <v>6</v>
      </c>
      <c r="D11" s="1202" t="s">
        <v>1051</v>
      </c>
      <c r="E11" s="1201">
        <v>6</v>
      </c>
      <c r="F11" s="1202" t="s">
        <v>1059</v>
      </c>
    </row>
    <row r="12" spans="1:8">
      <c r="A12" s="1201"/>
      <c r="B12" s="1203"/>
      <c r="C12" s="1201">
        <v>7</v>
      </c>
      <c r="D12" s="1202" t="s">
        <v>1052</v>
      </c>
      <c r="E12" s="1201"/>
      <c r="F12" s="1203"/>
    </row>
    <row r="13" spans="1:8" ht="26.25">
      <c r="A13" s="1201"/>
      <c r="B13" s="1203"/>
      <c r="C13" s="1201">
        <v>8</v>
      </c>
      <c r="D13" s="1204" t="s">
        <v>1053</v>
      </c>
      <c r="E13" s="1201"/>
      <c r="F13" s="1202"/>
    </row>
    <row r="14" spans="1:8">
      <c r="A14" s="1760" t="s">
        <v>1060</v>
      </c>
      <c r="B14" s="1760"/>
      <c r="C14" s="1760"/>
      <c r="D14" s="1760"/>
      <c r="E14" s="1760"/>
      <c r="F14" s="1760"/>
    </row>
    <row r="16" spans="1:8">
      <c r="D16" s="1196"/>
      <c r="E16" s="1196"/>
      <c r="F16" s="1205"/>
    </row>
    <row r="18" spans="4:6">
      <c r="D18" s="1206"/>
      <c r="E18" s="1206"/>
      <c r="F18" s="1206"/>
    </row>
    <row r="19" spans="4:6">
      <c r="D19" s="1206"/>
      <c r="E19" s="1206"/>
      <c r="F19" s="1206"/>
    </row>
    <row r="20" spans="4:6">
      <c r="D20" s="1206"/>
      <c r="E20" s="1206"/>
      <c r="F20" s="1206"/>
    </row>
    <row r="21" spans="4:6">
      <c r="D21" s="1206"/>
      <c r="E21" s="1206"/>
      <c r="F21" s="1206"/>
    </row>
    <row r="22" spans="4:6">
      <c r="D22" s="1206"/>
      <c r="E22" s="1206"/>
      <c r="F22" s="1206"/>
    </row>
    <row r="23" spans="4:6">
      <c r="D23" s="1206"/>
      <c r="E23" s="1206"/>
      <c r="F23" s="1206"/>
    </row>
  </sheetData>
  <mergeCells count="3">
    <mergeCell ref="A3:F3"/>
    <mergeCell ref="A14:F14"/>
    <mergeCell ref="G1:H1"/>
  </mergeCells>
  <pageMargins left="0.97"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dimension ref="A1:J34"/>
  <sheetViews>
    <sheetView topLeftCell="A4" workbookViewId="0">
      <selection activeCell="A32" sqref="A32:F32"/>
    </sheetView>
  </sheetViews>
  <sheetFormatPr defaultRowHeight="12.75"/>
  <cols>
    <col min="1" max="1" width="15.140625" style="870" customWidth="1"/>
    <col min="2" max="2" width="12.7109375" style="870" customWidth="1"/>
    <col min="3" max="3" width="13.140625" style="870" customWidth="1"/>
    <col min="4" max="4" width="12.85546875" style="870" customWidth="1"/>
    <col min="5" max="5" width="12.42578125" style="870" customWidth="1"/>
    <col min="6" max="6" width="14.5703125" style="870" customWidth="1"/>
    <col min="7" max="7" width="9.140625" style="870"/>
    <col min="8" max="8" width="12.85546875" style="870" hidden="1" customWidth="1"/>
    <col min="9" max="9" width="10.28515625" style="870" bestFit="1" customWidth="1"/>
    <col min="10" max="10" width="14" style="870" bestFit="1" customWidth="1"/>
    <col min="11" max="16384" width="9.140625" style="870"/>
  </cols>
  <sheetData>
    <row r="1" spans="1:10">
      <c r="E1" s="871"/>
      <c r="F1" s="872" t="s">
        <v>213</v>
      </c>
    </row>
    <row r="2" spans="1:10">
      <c r="F2" s="873"/>
    </row>
    <row r="3" spans="1:10" ht="49.5" customHeight="1">
      <c r="A3" s="1443" t="s">
        <v>1001</v>
      </c>
      <c r="B3" s="1443"/>
      <c r="C3" s="1443"/>
      <c r="D3" s="1443"/>
      <c r="E3" s="1443"/>
      <c r="F3" s="1443"/>
    </row>
    <row r="4" spans="1:10" ht="13.5" thickBot="1"/>
    <row r="5" spans="1:10" ht="64.5" thickBot="1">
      <c r="A5" s="874" t="s">
        <v>709</v>
      </c>
      <c r="B5" s="875" t="s">
        <v>710</v>
      </c>
      <c r="C5" s="875" t="s">
        <v>711</v>
      </c>
      <c r="D5" s="875" t="s">
        <v>712</v>
      </c>
      <c r="E5" s="875" t="s">
        <v>1002</v>
      </c>
      <c r="F5" s="875" t="s">
        <v>713</v>
      </c>
      <c r="H5" s="876" t="s">
        <v>714</v>
      </c>
    </row>
    <row r="6" spans="1:10">
      <c r="A6" s="877" t="s">
        <v>715</v>
      </c>
      <c r="B6" s="878">
        <v>17</v>
      </c>
      <c r="C6" s="878">
        <v>413</v>
      </c>
      <c r="D6" s="878">
        <v>6011</v>
      </c>
      <c r="E6" s="878">
        <v>1524</v>
      </c>
      <c r="F6" s="879">
        <v>0.76600000000000001</v>
      </c>
      <c r="H6" s="880">
        <v>2057284</v>
      </c>
    </row>
    <row r="7" spans="1:10" ht="15">
      <c r="A7" s="877" t="s">
        <v>716</v>
      </c>
      <c r="B7" s="878">
        <v>31</v>
      </c>
      <c r="C7" s="878">
        <v>5961</v>
      </c>
      <c r="D7" s="878">
        <v>34133</v>
      </c>
      <c r="E7" s="878">
        <v>789</v>
      </c>
      <c r="F7" s="879">
        <v>0.55200000000000005</v>
      </c>
      <c r="H7" s="516">
        <v>7563710</v>
      </c>
      <c r="J7" s="881"/>
    </row>
    <row r="8" spans="1:10" ht="15">
      <c r="A8" s="877" t="s">
        <v>717</v>
      </c>
      <c r="B8" s="878">
        <v>58</v>
      </c>
      <c r="C8" s="878">
        <v>4005</v>
      </c>
      <c r="D8" s="878">
        <v>63408</v>
      </c>
      <c r="E8" s="878">
        <v>1214</v>
      </c>
      <c r="F8" s="879">
        <v>0.70599999999999996</v>
      </c>
      <c r="H8" s="516">
        <v>11305118</v>
      </c>
    </row>
    <row r="9" spans="1:10" ht="15">
      <c r="A9" s="877" t="s">
        <v>718</v>
      </c>
      <c r="B9" s="878">
        <v>25</v>
      </c>
      <c r="C9" s="878">
        <v>694</v>
      </c>
      <c r="D9" s="878">
        <v>11995</v>
      </c>
      <c r="E9" s="878">
        <v>1160</v>
      </c>
      <c r="F9" s="879">
        <v>0.59299999999999997</v>
      </c>
      <c r="H9" s="516">
        <v>2046976</v>
      </c>
      <c r="I9" s="881"/>
    </row>
    <row r="10" spans="1:10">
      <c r="A10" s="877" t="s">
        <v>719</v>
      </c>
      <c r="B10" s="878">
        <v>31</v>
      </c>
      <c r="C10" s="878">
        <v>1224</v>
      </c>
      <c r="D10" s="878">
        <v>18234</v>
      </c>
      <c r="E10" s="878">
        <v>1239</v>
      </c>
      <c r="F10" s="879">
        <v>0.72</v>
      </c>
      <c r="H10" s="882">
        <v>5424925</v>
      </c>
    </row>
    <row r="11" spans="1:10">
      <c r="A11" s="877" t="s">
        <v>720</v>
      </c>
      <c r="B11" s="878">
        <v>700</v>
      </c>
      <c r="C11" s="878">
        <v>13518</v>
      </c>
      <c r="D11" s="878">
        <v>184858</v>
      </c>
      <c r="E11" s="878">
        <v>559</v>
      </c>
      <c r="F11" s="879">
        <v>0.434</v>
      </c>
      <c r="H11" s="882">
        <v>38167329</v>
      </c>
    </row>
    <row r="12" spans="1:10">
      <c r="A12" s="877" t="s">
        <v>721</v>
      </c>
      <c r="B12" s="878">
        <v>41</v>
      </c>
      <c r="C12" s="878">
        <v>6170</v>
      </c>
      <c r="D12" s="878">
        <v>66753</v>
      </c>
      <c r="E12" s="878">
        <v>871</v>
      </c>
      <c r="F12" s="879">
        <v>0.52700000000000002</v>
      </c>
      <c r="H12" s="882">
        <v>21462186</v>
      </c>
    </row>
    <row r="13" spans="1:10">
      <c r="A13" s="877" t="s">
        <v>722</v>
      </c>
      <c r="B13" s="878">
        <v>17</v>
      </c>
      <c r="C13" s="878">
        <v>202</v>
      </c>
      <c r="D13" s="878">
        <v>5497</v>
      </c>
      <c r="E13" s="878">
        <v>2929</v>
      </c>
      <c r="F13" s="879">
        <v>0.92300000000000004</v>
      </c>
      <c r="H13" s="882">
        <v>1340127</v>
      </c>
    </row>
    <row r="14" spans="1:10">
      <c r="A14" s="877" t="s">
        <v>723</v>
      </c>
      <c r="B14" s="878">
        <v>58</v>
      </c>
      <c r="C14" s="878">
        <v>1990</v>
      </c>
      <c r="D14" s="878">
        <v>38359</v>
      </c>
      <c r="E14" s="878">
        <v>1042</v>
      </c>
      <c r="F14" s="879">
        <v>0.624</v>
      </c>
      <c r="H14" s="882">
        <v>10506813</v>
      </c>
    </row>
    <row r="15" spans="1:10">
      <c r="A15" s="877" t="s">
        <v>724</v>
      </c>
      <c r="B15" s="878">
        <v>754</v>
      </c>
      <c r="C15" s="878">
        <v>33640</v>
      </c>
      <c r="D15" s="878">
        <v>320327</v>
      </c>
      <c r="E15" s="878">
        <v>395</v>
      </c>
      <c r="F15" s="879">
        <v>0.39200000000000002</v>
      </c>
      <c r="H15" s="882">
        <v>60340328</v>
      </c>
    </row>
    <row r="16" spans="1:10">
      <c r="A16" s="877" t="s">
        <v>725</v>
      </c>
      <c r="B16" s="878">
        <v>287</v>
      </c>
      <c r="C16" s="878">
        <v>2864</v>
      </c>
      <c r="D16" s="878">
        <v>108000</v>
      </c>
      <c r="E16" s="878">
        <v>2052</v>
      </c>
      <c r="F16" s="879">
        <v>0.84399999999999997</v>
      </c>
      <c r="H16" s="882">
        <v>16574989</v>
      </c>
    </row>
    <row r="17" spans="1:10">
      <c r="A17" s="877" t="s">
        <v>726</v>
      </c>
      <c r="B17" s="878">
        <v>108</v>
      </c>
      <c r="C17" s="878">
        <v>4087</v>
      </c>
      <c r="D17" s="878">
        <v>61833</v>
      </c>
      <c r="E17" s="878">
        <v>1439</v>
      </c>
      <c r="F17" s="879">
        <v>0.749</v>
      </c>
      <c r="H17" s="882">
        <v>10839905</v>
      </c>
    </row>
    <row r="18" spans="1:10">
      <c r="A18" s="877" t="s">
        <v>727</v>
      </c>
      <c r="B18" s="878">
        <v>1898</v>
      </c>
      <c r="C18" s="878">
        <v>39494</v>
      </c>
      <c r="D18" s="878">
        <v>667900</v>
      </c>
      <c r="E18" s="878">
        <v>298</v>
      </c>
      <c r="F18" s="879">
        <v>0.32600000000000001</v>
      </c>
      <c r="H18" s="882">
        <v>81802257</v>
      </c>
    </row>
    <row r="19" spans="1:10">
      <c r="A19" s="877" t="s">
        <v>728</v>
      </c>
      <c r="B19" s="878">
        <v>335</v>
      </c>
      <c r="C19" s="878">
        <v>43164</v>
      </c>
      <c r="D19" s="878">
        <v>261389</v>
      </c>
      <c r="E19" s="878">
        <v>528</v>
      </c>
      <c r="F19" s="879">
        <v>0.443</v>
      </c>
      <c r="H19" s="882">
        <v>45989016</v>
      </c>
    </row>
    <row r="20" spans="1:10">
      <c r="A20" s="877" t="s">
        <v>729</v>
      </c>
      <c r="B20" s="878">
        <v>660</v>
      </c>
      <c r="C20" s="878">
        <v>38958</v>
      </c>
      <c r="D20" s="878"/>
      <c r="E20" s="878">
        <v>610</v>
      </c>
      <c r="F20" s="879">
        <v>0.47399999999999998</v>
      </c>
      <c r="H20" s="882">
        <v>64694497</v>
      </c>
    </row>
    <row r="21" spans="1:10">
      <c r="A21" s="877" t="s">
        <v>730</v>
      </c>
      <c r="B21" s="878">
        <v>189</v>
      </c>
      <c r="C21" s="878">
        <v>3493</v>
      </c>
      <c r="D21" s="878">
        <v>41484</v>
      </c>
      <c r="E21" s="878">
        <v>806</v>
      </c>
      <c r="F21" s="879">
        <v>0.54700000000000004</v>
      </c>
      <c r="H21" s="882">
        <v>10014324</v>
      </c>
    </row>
    <row r="22" spans="1:10">
      <c r="A22" s="877" t="s">
        <v>731</v>
      </c>
      <c r="B22" s="878">
        <v>26</v>
      </c>
      <c r="C22" s="878">
        <v>113</v>
      </c>
      <c r="D22" s="878">
        <v>3918</v>
      </c>
      <c r="E22" s="878">
        <v>1180</v>
      </c>
      <c r="F22" s="879">
        <v>0.71199999999999997</v>
      </c>
      <c r="H22" s="882">
        <v>414372</v>
      </c>
    </row>
    <row r="23" spans="1:10">
      <c r="A23" s="877" t="s">
        <v>732</v>
      </c>
      <c r="B23" s="878">
        <v>766</v>
      </c>
      <c r="C23" s="878">
        <v>4171</v>
      </c>
      <c r="D23" s="878">
        <v>78098</v>
      </c>
      <c r="E23" s="878">
        <v>383</v>
      </c>
      <c r="F23" s="879">
        <v>0.35899999999999999</v>
      </c>
      <c r="H23" s="882">
        <v>8375290</v>
      </c>
    </row>
    <row r="24" spans="1:10">
      <c r="A24" s="877" t="s">
        <v>733</v>
      </c>
      <c r="B24" s="878">
        <v>175</v>
      </c>
      <c r="C24" s="878">
        <v>1937</v>
      </c>
      <c r="D24" s="878">
        <v>49799</v>
      </c>
      <c r="E24" s="878">
        <v>860</v>
      </c>
      <c r="F24" s="879">
        <v>0.57799999999999996</v>
      </c>
      <c r="H24" s="882">
        <v>9340682</v>
      </c>
    </row>
    <row r="25" spans="1:10" ht="25.5">
      <c r="A25" s="877" t="s">
        <v>734</v>
      </c>
      <c r="B25" s="878">
        <v>373</v>
      </c>
      <c r="C25" s="878" t="s">
        <v>78</v>
      </c>
      <c r="D25" s="878">
        <v>455306</v>
      </c>
      <c r="E25" s="878">
        <v>522</v>
      </c>
      <c r="F25" s="879">
        <v>0.42499999999999999</v>
      </c>
      <c r="H25" s="882">
        <v>62026962</v>
      </c>
    </row>
    <row r="26" spans="1:10">
      <c r="A26" s="877" t="s">
        <v>735</v>
      </c>
      <c r="B26" s="878">
        <v>33</v>
      </c>
      <c r="C26" s="878">
        <v>2432</v>
      </c>
      <c r="D26" s="883">
        <v>29644</v>
      </c>
      <c r="E26" s="878">
        <v>629</v>
      </c>
      <c r="F26" s="879">
        <v>0.45100000000000001</v>
      </c>
      <c r="H26" s="882"/>
    </row>
    <row r="27" spans="1:10">
      <c r="A27" s="877" t="s">
        <v>736</v>
      </c>
      <c r="B27" s="878">
        <v>33</v>
      </c>
      <c r="C27" s="878">
        <v>1276</v>
      </c>
      <c r="D27" s="883">
        <v>22050</v>
      </c>
      <c r="E27" s="878">
        <v>1362</v>
      </c>
      <c r="F27" s="879">
        <v>0.752</v>
      </c>
      <c r="H27" s="882"/>
    </row>
    <row r="28" spans="1:10">
      <c r="A28" s="877" t="s">
        <v>737</v>
      </c>
      <c r="B28" s="878">
        <v>16</v>
      </c>
      <c r="C28" s="878">
        <v>529</v>
      </c>
      <c r="D28" s="883">
        <v>6384</v>
      </c>
      <c r="E28" s="878">
        <v>1400</v>
      </c>
      <c r="F28" s="879">
        <v>0.72</v>
      </c>
      <c r="H28" s="882"/>
      <c r="J28" s="884"/>
    </row>
    <row r="29" spans="1:10" ht="13.5" thickBot="1">
      <c r="A29" s="877" t="s">
        <v>738</v>
      </c>
      <c r="B29" s="878">
        <v>11</v>
      </c>
      <c r="C29" s="878">
        <v>191</v>
      </c>
      <c r="D29" s="883" t="s">
        <v>78</v>
      </c>
      <c r="E29" s="878">
        <v>1479</v>
      </c>
      <c r="F29" s="879">
        <v>0.76900000000000002</v>
      </c>
      <c r="H29" s="882"/>
    </row>
    <row r="30" spans="1:10" ht="14.25" thickTop="1" thickBot="1">
      <c r="A30" s="885" t="s">
        <v>739</v>
      </c>
      <c r="B30" s="886" t="s">
        <v>78</v>
      </c>
      <c r="C30" s="886">
        <v>231161</v>
      </c>
      <c r="D30" s="886">
        <v>2700806</v>
      </c>
      <c r="E30" s="886" t="s">
        <v>78</v>
      </c>
      <c r="F30" s="887" t="s">
        <v>78</v>
      </c>
      <c r="H30" s="882">
        <v>501104164</v>
      </c>
    </row>
    <row r="31" spans="1:10" ht="51" customHeight="1">
      <c r="A31" s="1444" t="s">
        <v>740</v>
      </c>
      <c r="B31" s="1444"/>
      <c r="C31" s="1444"/>
      <c r="D31" s="1444"/>
      <c r="E31" s="1444"/>
      <c r="F31" s="1444"/>
    </row>
    <row r="32" spans="1:10" ht="39" customHeight="1">
      <c r="A32" s="1445" t="s">
        <v>741</v>
      </c>
      <c r="B32" s="1445"/>
      <c r="C32" s="1445"/>
      <c r="D32" s="1445"/>
      <c r="E32" s="1445"/>
      <c r="F32" s="1445"/>
    </row>
    <row r="33" spans="1:6" ht="47.25" customHeight="1">
      <c r="A33" s="1446" t="s">
        <v>742</v>
      </c>
      <c r="B33" s="1446"/>
      <c r="C33" s="1446"/>
      <c r="D33" s="1446"/>
      <c r="E33" s="1446"/>
      <c r="F33" s="1446"/>
    </row>
    <row r="34" spans="1:6">
      <c r="A34" s="888"/>
    </row>
  </sheetData>
  <mergeCells count="4">
    <mergeCell ref="A3:F3"/>
    <mergeCell ref="A31:F31"/>
    <mergeCell ref="A32:F32"/>
    <mergeCell ref="A33:F33"/>
  </mergeCells>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5.xml><?xml version="1.0" encoding="utf-8"?>
<worksheet xmlns="http://schemas.openxmlformats.org/spreadsheetml/2006/main" xmlns:r="http://schemas.openxmlformats.org/officeDocument/2006/relationships">
  <dimension ref="B1:K22"/>
  <sheetViews>
    <sheetView workbookViewId="0">
      <selection activeCell="G6" sqref="G6"/>
    </sheetView>
  </sheetViews>
  <sheetFormatPr defaultRowHeight="12.75"/>
  <cols>
    <col min="1" max="1" width="4.85546875" style="599" customWidth="1"/>
    <col min="2" max="2" width="17.42578125" style="599" customWidth="1"/>
    <col min="3" max="3" width="12.5703125" style="599" customWidth="1"/>
    <col min="4" max="4" width="13.28515625" style="599" customWidth="1"/>
    <col min="5" max="6" width="12.5703125" style="599" bestFit="1" customWidth="1"/>
    <col min="7" max="7" width="11.5703125" style="599" customWidth="1"/>
    <col min="8" max="8" width="11" style="599" bestFit="1" customWidth="1"/>
    <col min="9" max="9" width="13.42578125" style="599" bestFit="1" customWidth="1"/>
    <col min="10" max="10" width="12" style="599" bestFit="1" customWidth="1"/>
    <col min="11" max="11" width="6.28515625" style="599" bestFit="1" customWidth="1"/>
    <col min="12" max="230" width="9.140625" style="599"/>
    <col min="231" max="231" width="20.5703125" style="599" customWidth="1"/>
    <col min="232" max="232" width="11.140625" style="599" bestFit="1" customWidth="1"/>
    <col min="233" max="235" width="11.28515625" style="599" bestFit="1" customWidth="1"/>
    <col min="236" max="236" width="10.5703125" style="599" customWidth="1"/>
    <col min="237" max="237" width="11.28515625" style="599" bestFit="1" customWidth="1"/>
    <col min="238" max="238" width="12.5703125" style="599" customWidth="1"/>
    <col min="239" max="239" width="11" style="599" customWidth="1"/>
    <col min="240" max="240" width="6.28515625" style="599" bestFit="1" customWidth="1"/>
    <col min="241" max="241" width="25.5703125" style="599" customWidth="1"/>
    <col min="242" max="242" width="10" style="599" customWidth="1"/>
    <col min="243" max="243" width="10.85546875" style="599" customWidth="1"/>
    <col min="244" max="244" width="9.85546875" style="599" customWidth="1"/>
    <col min="245" max="245" width="10.140625" style="599" customWidth="1"/>
    <col min="246" max="246" width="9.5703125" style="599" customWidth="1"/>
    <col min="247" max="247" width="10.42578125" style="599" customWidth="1"/>
    <col min="248" max="16384" width="9.140625" style="599"/>
  </cols>
  <sheetData>
    <row r="1" spans="2:11">
      <c r="I1" s="1447" t="s">
        <v>191</v>
      </c>
      <c r="J1" s="1447"/>
    </row>
    <row r="3" spans="2:11" ht="14.25">
      <c r="B3" s="1448" t="s">
        <v>214</v>
      </c>
      <c r="C3" s="1448"/>
      <c r="D3" s="1448"/>
      <c r="E3" s="1448"/>
      <c r="F3" s="1448"/>
      <c r="G3" s="1448"/>
      <c r="H3" s="1448"/>
      <c r="I3" s="1448"/>
      <c r="J3" s="1448"/>
    </row>
    <row r="4" spans="2:11" ht="13.5" thickBot="1">
      <c r="B4" s="600"/>
      <c r="C4" s="600"/>
      <c r="D4" s="600"/>
      <c r="E4" s="600"/>
      <c r="F4" s="600"/>
      <c r="G4" s="600"/>
      <c r="H4" s="600"/>
      <c r="I4" s="600"/>
    </row>
    <row r="5" spans="2:11" ht="13.5" thickBot="1">
      <c r="B5" s="1449" t="s">
        <v>215</v>
      </c>
      <c r="C5" s="1451" t="s">
        <v>216</v>
      </c>
      <c r="D5" s="1452"/>
      <c r="E5" s="1453" t="s">
        <v>217</v>
      </c>
      <c r="F5" s="1453"/>
      <c r="G5" s="1454" t="s">
        <v>1061</v>
      </c>
      <c r="H5" s="1455"/>
      <c r="I5" s="1456"/>
      <c r="J5" s="1456"/>
    </row>
    <row r="6" spans="2:11" ht="38.25">
      <c r="B6" s="1450"/>
      <c r="C6" s="601">
        <v>40543</v>
      </c>
      <c r="D6" s="601">
        <v>40908</v>
      </c>
      <c r="E6" s="601">
        <v>40543</v>
      </c>
      <c r="F6" s="601">
        <v>40908</v>
      </c>
      <c r="G6" s="602" t="s">
        <v>218</v>
      </c>
      <c r="H6" s="602" t="s">
        <v>219</v>
      </c>
      <c r="I6" s="602" t="s">
        <v>220</v>
      </c>
      <c r="J6" s="603" t="s">
        <v>221</v>
      </c>
    </row>
    <row r="7" spans="2:11">
      <c r="B7" s="604" t="s">
        <v>222</v>
      </c>
      <c r="C7" s="605">
        <f>'[1]Структура po grupi (2)'!$C$5</f>
        <v>305289.86793999997</v>
      </c>
      <c r="D7" s="605">
        <f>[2]rptKNBIFOStavPozSmMes!$AH$4077/1000</f>
        <v>331176.23599999998</v>
      </c>
      <c r="E7" s="606">
        <f>E8+E9+E10</f>
        <v>1</v>
      </c>
      <c r="F7" s="606">
        <f>F8+F9+F10</f>
        <v>1</v>
      </c>
      <c r="G7" s="607">
        <f t="shared" ref="G7:G18" si="0">D7-C7</f>
        <v>25886.368060000008</v>
      </c>
      <c r="H7" s="608">
        <f t="shared" ref="H7:H18" si="1">G7/C7</f>
        <v>8.4792751998856303E-2</v>
      </c>
      <c r="I7" s="606"/>
      <c r="J7" s="608">
        <f>J8+J9+J10</f>
        <v>1.0000000000000013</v>
      </c>
    </row>
    <row r="8" spans="2:11">
      <c r="B8" s="609" t="s">
        <v>223</v>
      </c>
      <c r="C8" s="610">
        <f>'[1]Структура po grupi (2)'!$C$6</f>
        <v>201608.96900000001</v>
      </c>
      <c r="D8" s="610">
        <f>[2]rptKNBIFOStavPozSmMes!$AE$4077/1000</f>
        <v>212034.212</v>
      </c>
      <c r="E8" s="611">
        <f>C8/C7</f>
        <v>0.66038539162925369</v>
      </c>
      <c r="F8" s="611">
        <f>D8/D7</f>
        <v>0.64024585387219635</v>
      </c>
      <c r="G8" s="612">
        <f t="shared" si="0"/>
        <v>10425.242999999988</v>
      </c>
      <c r="H8" s="613">
        <f t="shared" si="1"/>
        <v>5.171021434071213E-2</v>
      </c>
      <c r="I8" s="614">
        <f>F8-E8</f>
        <v>-2.0139537757057346E-2</v>
      </c>
      <c r="J8" s="615">
        <f>G8/G7</f>
        <v>0.40273100404954931</v>
      </c>
      <c r="K8" s="616"/>
    </row>
    <row r="9" spans="2:11">
      <c r="B9" s="609" t="s">
        <v>224</v>
      </c>
      <c r="C9" s="610">
        <f>'[1]Структура po grupi (2)'!$C$7</f>
        <v>92155.28393999995</v>
      </c>
      <c r="D9" s="610">
        <f>[2]rptKNBIFOStavPozSmMes!$AF$4077/1000</f>
        <v>98803.751000000004</v>
      </c>
      <c r="E9" s="611">
        <f>C9/C7</f>
        <v>0.30186158670064889</v>
      </c>
      <c r="F9" s="611">
        <f>D9/D7</f>
        <v>0.29834191061945642</v>
      </c>
      <c r="G9" s="617">
        <f t="shared" si="0"/>
        <v>6648.4670600000536</v>
      </c>
      <c r="H9" s="611">
        <f t="shared" si="1"/>
        <v>7.2144176391759671E-2</v>
      </c>
      <c r="I9" s="618">
        <f>F9-E9</f>
        <v>-3.5196760811924688E-3</v>
      </c>
      <c r="J9" s="615">
        <f>G9/G7</f>
        <v>0.25683274859532579</v>
      </c>
    </row>
    <row r="10" spans="2:11">
      <c r="B10" s="619" t="s">
        <v>225</v>
      </c>
      <c r="C10" s="620">
        <f>'[1]Структура po grupi (2)'!$C$8</f>
        <v>11525.615</v>
      </c>
      <c r="D10" s="620">
        <f>[2]rptKNBIFOStavPozSmMes!$AG$4077/1000</f>
        <v>20338.273000000001</v>
      </c>
      <c r="E10" s="621">
        <f>C10/C7</f>
        <v>3.7753021670097427E-2</v>
      </c>
      <c r="F10" s="621">
        <f>D10/D7</f>
        <v>6.141223550834729E-2</v>
      </c>
      <c r="G10" s="622">
        <f t="shared" si="0"/>
        <v>8812.6580000000013</v>
      </c>
      <c r="H10" s="621">
        <f t="shared" si="1"/>
        <v>0.76461499017622936</v>
      </c>
      <c r="I10" s="623">
        <f>F10-E10</f>
        <v>2.3659213838249864E-2</v>
      </c>
      <c r="J10" s="624">
        <f>G10/G7</f>
        <v>0.34043624735512623</v>
      </c>
    </row>
    <row r="11" spans="2:11" ht="51">
      <c r="B11" s="625" t="s">
        <v>1004</v>
      </c>
      <c r="C11" s="605">
        <f>[3]KNBIFO_krediti!$AD$3460/1000</f>
        <v>186545.47122000001</v>
      </c>
      <c r="D11" s="605">
        <f>[2]rptKNBIFOStavPozSmMes!$AH$3989/1000</f>
        <v>202405.337</v>
      </c>
      <c r="E11" s="606">
        <f>E12+E13+E14</f>
        <v>0.99999999999999989</v>
      </c>
      <c r="F11" s="606">
        <f>F12+F13+F14</f>
        <v>1</v>
      </c>
      <c r="G11" s="626">
        <f t="shared" si="0"/>
        <v>15859.865779999993</v>
      </c>
      <c r="H11" s="608">
        <f t="shared" si="1"/>
        <v>8.5018766074979449E-2</v>
      </c>
      <c r="I11" s="627"/>
      <c r="J11" s="628">
        <f>J12+J13+J14</f>
        <v>1.0000000000000009</v>
      </c>
    </row>
    <row r="12" spans="2:11">
      <c r="B12" s="609" t="s">
        <v>223</v>
      </c>
      <c r="C12" s="629">
        <f>[3]KNBIFO_krediti!$AA$3460/1000</f>
        <v>128539.754</v>
      </c>
      <c r="D12" s="629">
        <f>[2]rptKNBIFOStavPozSmMes!$AE$3989/1000</f>
        <v>136777.016</v>
      </c>
      <c r="E12" s="630">
        <f>C12/C11</f>
        <v>0.68905320059155062</v>
      </c>
      <c r="F12" s="630">
        <f>D12/D11</f>
        <v>0.67575795197534738</v>
      </c>
      <c r="G12" s="612">
        <f t="shared" si="0"/>
        <v>8237.2620000000024</v>
      </c>
      <c r="H12" s="613">
        <f t="shared" si="1"/>
        <v>6.4083380772612983E-2</v>
      </c>
      <c r="I12" s="631">
        <f>F12-E12</f>
        <v>-1.3295248616203237E-2</v>
      </c>
      <c r="J12" s="632">
        <f>G12/G11</f>
        <v>0.51937778757166797</v>
      </c>
    </row>
    <row r="13" spans="2:11">
      <c r="B13" s="609" t="s">
        <v>224</v>
      </c>
      <c r="C13" s="610">
        <f>[3]KNBIFO_krediti!$AB$3460/1000</f>
        <v>53711.417219999996</v>
      </c>
      <c r="D13" s="610">
        <f>[2]rptKNBIFOStavPozSmMes!$AF$3989/1000</f>
        <v>56371.067999999999</v>
      </c>
      <c r="E13" s="611">
        <f>C13/C11</f>
        <v>0.28792667476047235</v>
      </c>
      <c r="F13" s="611">
        <f>D13/D11</f>
        <v>0.27850583801552625</v>
      </c>
      <c r="G13" s="617">
        <f t="shared" si="0"/>
        <v>2659.6507800000036</v>
      </c>
      <c r="H13" s="611">
        <f t="shared" si="1"/>
        <v>4.9517419529374385E-2</v>
      </c>
      <c r="I13" s="631">
        <f>F13-E13</f>
        <v>-9.4208367449460928E-3</v>
      </c>
      <c r="J13" s="633">
        <f>G13/G11</f>
        <v>0.16769692864323879</v>
      </c>
    </row>
    <row r="14" spans="2:11">
      <c r="B14" s="619" t="s">
        <v>225</v>
      </c>
      <c r="C14" s="610">
        <f>[3]KNBIFO_krediti!$AC$3460/1000</f>
        <v>4294.3</v>
      </c>
      <c r="D14" s="610">
        <f>[2]rptKNBIFOStavPozSmMes!$AG$3989/1000</f>
        <v>9257.2530000000006</v>
      </c>
      <c r="E14" s="611">
        <f>C14/C11</f>
        <v>2.3020124647976967E-2</v>
      </c>
      <c r="F14" s="611">
        <f>D14/D11</f>
        <v>4.5736210009126393E-2</v>
      </c>
      <c r="G14" s="617">
        <f t="shared" si="0"/>
        <v>4962.9530000000004</v>
      </c>
      <c r="H14" s="611">
        <f t="shared" si="1"/>
        <v>1.1557071001094474</v>
      </c>
      <c r="I14" s="631">
        <f>F14-E14</f>
        <v>2.2716085361149427E-2</v>
      </c>
      <c r="J14" s="633">
        <f>G14/G11</f>
        <v>0.3129252837850941</v>
      </c>
    </row>
    <row r="15" spans="2:11" ht="38.25">
      <c r="B15" s="634" t="s">
        <v>1003</v>
      </c>
      <c r="C15" s="635">
        <f>'[1]Структура po grupi (2)'!$C$13</f>
        <v>213269.67687000002</v>
      </c>
      <c r="D15" s="635">
        <f>[2]rptKNBIFOStavPozSmMes!$AH$3656/1000</f>
        <v>234161.22700000001</v>
      </c>
      <c r="E15" s="636">
        <f>E16+E17+E18</f>
        <v>1</v>
      </c>
      <c r="F15" s="636">
        <f>F16+F17+F18</f>
        <v>0.99999999999999978</v>
      </c>
      <c r="G15" s="637">
        <f t="shared" si="0"/>
        <v>20891.550129999989</v>
      </c>
      <c r="H15" s="638">
        <f t="shared" si="1"/>
        <v>9.7958371000555197E-2</v>
      </c>
      <c r="I15" s="639"/>
      <c r="J15" s="640">
        <f>J16+J17+J18</f>
        <v>0.99999999999999956</v>
      </c>
    </row>
    <row r="16" spans="2:11">
      <c r="B16" s="609" t="s">
        <v>223</v>
      </c>
      <c r="C16" s="641">
        <f>'[1]Структура po grupi (2)'!$C$14</f>
        <v>154965.86900000001</v>
      </c>
      <c r="D16" s="641">
        <f>[2]rptKNBIFOStavPozSmMes!$AE$3656/1000</f>
        <v>164565.72099999999</v>
      </c>
      <c r="E16" s="642">
        <f>C16/C15</f>
        <v>0.7266193266399541</v>
      </c>
      <c r="F16" s="642">
        <f>D16/D15</f>
        <v>0.70278808796983272</v>
      </c>
      <c r="G16" s="643">
        <f t="shared" si="0"/>
        <v>9599.8519999999844</v>
      </c>
      <c r="H16" s="644">
        <f t="shared" si="1"/>
        <v>6.1948170019296207E-2</v>
      </c>
      <c r="I16" s="645">
        <f>F16-E16</f>
        <v>-2.383123867012138E-2</v>
      </c>
      <c r="J16" s="644">
        <f>G16/G15</f>
        <v>0.45950884162562566</v>
      </c>
    </row>
    <row r="17" spans="2:10">
      <c r="B17" s="609" t="s">
        <v>224</v>
      </c>
      <c r="C17" s="646">
        <f>'[1]Структура po grupi (2)'!$C$15</f>
        <v>51929.745870000006</v>
      </c>
      <c r="D17" s="646">
        <f>[2]rptKNBIFOStavPozSmMes!$AF$3656/1000</f>
        <v>57886.828000000001</v>
      </c>
      <c r="E17" s="647">
        <f>C17/C15</f>
        <v>0.24349333966335091</v>
      </c>
      <c r="F17" s="647">
        <f>D17/D15</f>
        <v>0.24720927858820965</v>
      </c>
      <c r="G17" s="648">
        <f t="shared" si="0"/>
        <v>5957.0821299999952</v>
      </c>
      <c r="H17" s="647">
        <f t="shared" si="1"/>
        <v>0.11471425538867161</v>
      </c>
      <c r="I17" s="649">
        <f>F17-E17</f>
        <v>3.7159389248587471E-3</v>
      </c>
      <c r="J17" s="650">
        <f>G17/G15</f>
        <v>0.28514313648012668</v>
      </c>
    </row>
    <row r="18" spans="2:10" ht="13.5" thickBot="1">
      <c r="B18" s="609" t="s">
        <v>225</v>
      </c>
      <c r="C18" s="651">
        <f>'[1]Структура po grupi (2)'!$C$16</f>
        <v>6374.0619999999999</v>
      </c>
      <c r="D18" s="651">
        <f>[2]rptKNBIFOStavPozSmMes!$AG$3656/1000</f>
        <v>11708.678</v>
      </c>
      <c r="E18" s="652">
        <f>C18/C15</f>
        <v>2.9887333696694971E-2</v>
      </c>
      <c r="F18" s="652">
        <f>D18/D15</f>
        <v>5.0002633441957489E-2</v>
      </c>
      <c r="G18" s="653">
        <f t="shared" si="0"/>
        <v>5334.616</v>
      </c>
      <c r="H18" s="652">
        <f t="shared" si="1"/>
        <v>0.8369256527470238</v>
      </c>
      <c r="I18" s="654">
        <f>F18-E18</f>
        <v>2.0115299745262518E-2</v>
      </c>
      <c r="J18" s="655">
        <f>G18/G15</f>
        <v>0.25534802189424721</v>
      </c>
    </row>
    <row r="19" spans="2:10">
      <c r="B19" s="656"/>
      <c r="C19" s="657"/>
      <c r="D19" s="657"/>
      <c r="E19" s="658"/>
      <c r="F19" s="658"/>
      <c r="H19" s="658"/>
      <c r="I19" s="659"/>
      <c r="J19" s="658"/>
    </row>
    <row r="20" spans="2:10">
      <c r="B20" s="660"/>
      <c r="D20" s="657"/>
      <c r="E20" s="661"/>
      <c r="F20" s="662"/>
      <c r="I20" s="659"/>
      <c r="J20" s="658"/>
    </row>
    <row r="22" spans="2:10">
      <c r="H22" s="663"/>
      <c r="I22" s="663"/>
      <c r="J22" s="663"/>
    </row>
  </sheetData>
  <mergeCells count="6">
    <mergeCell ref="I1:J1"/>
    <mergeCell ref="B3:J3"/>
    <mergeCell ref="B5:B6"/>
    <mergeCell ref="C5:D5"/>
    <mergeCell ref="E5:F5"/>
    <mergeCell ref="G5:J5"/>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S31"/>
  <sheetViews>
    <sheetView workbookViewId="0">
      <selection activeCell="O1" sqref="O1:R1"/>
    </sheetView>
  </sheetViews>
  <sheetFormatPr defaultRowHeight="15"/>
  <cols>
    <col min="1" max="1" width="9.85546875" customWidth="1"/>
    <col min="2" max="2" width="27.7109375" customWidth="1"/>
    <col min="3" max="3" width="10.85546875" customWidth="1"/>
    <col min="4" max="4" width="10.140625" bestFit="1" customWidth="1"/>
    <col min="5" max="5" width="12.85546875" bestFit="1" customWidth="1"/>
    <col min="6" max="6" width="8.85546875" bestFit="1" customWidth="1"/>
    <col min="7" max="7" width="10.140625" bestFit="1" customWidth="1"/>
    <col min="8" max="8" width="12.5703125" customWidth="1"/>
    <col min="9" max="9" width="8.85546875" bestFit="1" customWidth="1"/>
    <col min="10" max="10" width="10.140625" customWidth="1"/>
    <col min="11" max="11" width="10.140625" bestFit="1" customWidth="1"/>
    <col min="12" max="12" width="12.85546875" bestFit="1" customWidth="1"/>
    <col min="13" max="13" width="8.85546875" bestFit="1" customWidth="1"/>
    <col min="14" max="14" width="9.140625" bestFit="1" customWidth="1"/>
    <col min="15" max="15" width="10.140625" bestFit="1" customWidth="1"/>
    <col min="16" max="16" width="12.85546875" bestFit="1" customWidth="1"/>
    <col min="17" max="17" width="8.85546875" bestFit="1" customWidth="1"/>
    <col min="18" max="18" width="9.85546875" customWidth="1"/>
  </cols>
  <sheetData>
    <row r="1" spans="1:18">
      <c r="A1" s="456"/>
      <c r="B1" s="456"/>
      <c r="C1" s="456"/>
      <c r="D1" s="456"/>
      <c r="E1" s="456"/>
      <c r="F1" s="456"/>
      <c r="G1" s="456"/>
      <c r="H1" s="456"/>
      <c r="I1" s="456"/>
      <c r="J1" s="456"/>
      <c r="K1" s="456"/>
      <c r="L1" s="456"/>
      <c r="M1" s="456"/>
      <c r="N1" s="456"/>
      <c r="O1" s="1463" t="s">
        <v>204</v>
      </c>
      <c r="P1" s="1463"/>
      <c r="Q1" s="1463"/>
      <c r="R1" s="1463"/>
    </row>
    <row r="2" spans="1:18">
      <c r="A2" s="1464" t="s">
        <v>192</v>
      </c>
      <c r="B2" s="1464"/>
      <c r="C2" s="1464"/>
      <c r="D2" s="1464"/>
      <c r="E2" s="1464"/>
      <c r="F2" s="1464"/>
      <c r="G2" s="1464"/>
      <c r="H2" s="1464"/>
      <c r="I2" s="1464"/>
      <c r="J2" s="1464"/>
      <c r="K2" s="1464"/>
      <c r="L2" s="1464"/>
      <c r="M2" s="1464"/>
      <c r="N2" s="1464"/>
      <c r="O2" s="1464"/>
      <c r="P2" s="1464"/>
      <c r="Q2" s="1464"/>
      <c r="R2" s="1464"/>
    </row>
    <row r="3" spans="1:18">
      <c r="A3" s="247"/>
      <c r="B3" s="247"/>
      <c r="C3" s="247"/>
      <c r="D3" s="247"/>
      <c r="E3" s="247"/>
      <c r="F3" s="247"/>
      <c r="G3" s="247"/>
      <c r="H3" s="247"/>
      <c r="I3" s="247"/>
      <c r="J3" s="247"/>
      <c r="K3" s="247"/>
      <c r="L3" s="247"/>
      <c r="M3" s="247"/>
      <c r="N3" s="247"/>
      <c r="O3" s="247"/>
      <c r="P3" s="247"/>
      <c r="Q3" s="247"/>
      <c r="R3" s="247"/>
    </row>
    <row r="4" spans="1:18" ht="15.75" thickBot="1">
      <c r="A4" s="456"/>
      <c r="B4" s="456"/>
      <c r="C4" s="456"/>
      <c r="D4" s="456"/>
      <c r="E4" s="456"/>
      <c r="F4" s="456"/>
      <c r="G4" s="456"/>
      <c r="H4" s="456"/>
      <c r="I4" s="456"/>
      <c r="J4" s="456"/>
      <c r="K4" s="456"/>
      <c r="L4" s="456"/>
      <c r="M4" s="456"/>
      <c r="N4" s="456"/>
      <c r="O4" s="1465" t="s">
        <v>1</v>
      </c>
      <c r="P4" s="1465"/>
      <c r="Q4" s="1465"/>
      <c r="R4" s="1465"/>
    </row>
    <row r="5" spans="1:18" ht="15" customHeight="1">
      <c r="A5" s="1466" t="s">
        <v>100</v>
      </c>
      <c r="B5" s="1468" t="s">
        <v>165</v>
      </c>
      <c r="C5" s="1466" t="s">
        <v>63</v>
      </c>
      <c r="D5" s="1466" t="s">
        <v>63</v>
      </c>
      <c r="E5" s="1471"/>
      <c r="F5" s="1471"/>
      <c r="G5" s="1472" t="s">
        <v>166</v>
      </c>
      <c r="H5" s="1473"/>
      <c r="I5" s="1473"/>
      <c r="J5" s="1474"/>
      <c r="K5" s="1471" t="s">
        <v>193</v>
      </c>
      <c r="L5" s="1471"/>
      <c r="M5" s="1471"/>
      <c r="N5" s="1475"/>
      <c r="O5" s="1466" t="s">
        <v>168</v>
      </c>
      <c r="P5" s="1471"/>
      <c r="Q5" s="1471"/>
      <c r="R5" s="1475"/>
    </row>
    <row r="6" spans="1:18" ht="39" thickBot="1">
      <c r="A6" s="1467"/>
      <c r="B6" s="1469"/>
      <c r="C6" s="1470"/>
      <c r="D6" s="457" t="s">
        <v>169</v>
      </c>
      <c r="E6" s="458" t="s">
        <v>170</v>
      </c>
      <c r="F6" s="459" t="s">
        <v>171</v>
      </c>
      <c r="G6" s="457" t="s">
        <v>169</v>
      </c>
      <c r="H6" s="458" t="s">
        <v>170</v>
      </c>
      <c r="I6" s="459" t="s">
        <v>171</v>
      </c>
      <c r="J6" s="460" t="s">
        <v>63</v>
      </c>
      <c r="K6" s="459" t="s">
        <v>169</v>
      </c>
      <c r="L6" s="458" t="s">
        <v>170</v>
      </c>
      <c r="M6" s="458" t="s">
        <v>171</v>
      </c>
      <c r="N6" s="460" t="s">
        <v>63</v>
      </c>
      <c r="O6" s="457" t="s">
        <v>169</v>
      </c>
      <c r="P6" s="458" t="s">
        <v>170</v>
      </c>
      <c r="Q6" s="458" t="s">
        <v>171</v>
      </c>
      <c r="R6" s="461" t="s">
        <v>63</v>
      </c>
    </row>
    <row r="7" spans="1:18">
      <c r="A7" s="1457">
        <v>40543</v>
      </c>
      <c r="B7" s="462" t="s">
        <v>194</v>
      </c>
      <c r="C7" s="463">
        <v>2967.8816099999999</v>
      </c>
      <c r="D7" s="419">
        <v>1549.4534200000001</v>
      </c>
      <c r="E7" s="280">
        <v>496.06599999999997</v>
      </c>
      <c r="F7" s="464">
        <v>922.36219000000006</v>
      </c>
      <c r="G7" s="279">
        <v>577.58038999999997</v>
      </c>
      <c r="H7" s="280">
        <v>368.899</v>
      </c>
      <c r="I7" s="280">
        <v>910.10016000000007</v>
      </c>
      <c r="J7" s="465">
        <v>1856.5795499999999</v>
      </c>
      <c r="K7" s="466">
        <v>967.58803</v>
      </c>
      <c r="L7" s="466">
        <v>120.09399999999999</v>
      </c>
      <c r="M7" s="466">
        <v>12.04102999999999</v>
      </c>
      <c r="N7" s="278">
        <v>1099.72306</v>
      </c>
      <c r="O7" s="279">
        <v>4.2850000000000001</v>
      </c>
      <c r="P7" s="280">
        <v>7.0730000000000004</v>
      </c>
      <c r="Q7" s="280">
        <v>0.221</v>
      </c>
      <c r="R7" s="465">
        <v>11.579000000000001</v>
      </c>
    </row>
    <row r="8" spans="1:18">
      <c r="A8" s="1458"/>
      <c r="B8" s="467" t="s">
        <v>195</v>
      </c>
      <c r="C8" s="468">
        <v>39171.798770000001</v>
      </c>
      <c r="D8" s="468">
        <v>23292.8622</v>
      </c>
      <c r="E8" s="265">
        <v>8524.7760000000017</v>
      </c>
      <c r="F8" s="264">
        <v>7354.1605700000009</v>
      </c>
      <c r="G8" s="266">
        <v>18090.178</v>
      </c>
      <c r="H8" s="265">
        <v>8365.0450000000001</v>
      </c>
      <c r="I8" s="265">
        <v>7336.1657300000006</v>
      </c>
      <c r="J8" s="270">
        <v>33791.388729999999</v>
      </c>
      <c r="K8" s="267">
        <v>5195.3552</v>
      </c>
      <c r="L8" s="265">
        <v>140.38800000000001</v>
      </c>
      <c r="M8" s="265">
        <v>16.95984</v>
      </c>
      <c r="N8" s="264">
        <v>5352.7030400000003</v>
      </c>
      <c r="O8" s="266">
        <v>7.3289999999999997</v>
      </c>
      <c r="P8" s="265">
        <v>19.343</v>
      </c>
      <c r="Q8" s="265">
        <v>1.0349999999999999</v>
      </c>
      <c r="R8" s="270">
        <v>27.707000000000001</v>
      </c>
    </row>
    <row r="9" spans="1:18">
      <c r="A9" s="1458"/>
      <c r="B9" s="467" t="s">
        <v>196</v>
      </c>
      <c r="C9" s="468">
        <v>127116.97477999999</v>
      </c>
      <c r="D9" s="468">
        <v>42534.138050000001</v>
      </c>
      <c r="E9" s="265">
        <v>48950.706999999995</v>
      </c>
      <c r="F9" s="264">
        <v>35632.129729999993</v>
      </c>
      <c r="G9" s="266">
        <v>12882.333130000001</v>
      </c>
      <c r="H9" s="265">
        <v>23295.968000000001</v>
      </c>
      <c r="I9" s="265">
        <v>31057.14014</v>
      </c>
      <c r="J9" s="270">
        <v>67235.441269999996</v>
      </c>
      <c r="K9" s="267">
        <v>29621.537920000002</v>
      </c>
      <c r="L9" s="265">
        <v>25534.664000000001</v>
      </c>
      <c r="M9" s="265">
        <v>4430.8975899999996</v>
      </c>
      <c r="N9" s="264">
        <v>59587.099510000007</v>
      </c>
      <c r="O9" s="266">
        <v>30.266999999999999</v>
      </c>
      <c r="P9" s="265">
        <v>120.075</v>
      </c>
      <c r="Q9" s="265">
        <v>144.09200000000001</v>
      </c>
      <c r="R9" s="270">
        <v>294.43400000000003</v>
      </c>
    </row>
    <row r="10" spans="1:18">
      <c r="A10" s="1458"/>
      <c r="B10" s="467" t="s">
        <v>197</v>
      </c>
      <c r="C10" s="468">
        <v>17288.816060000001</v>
      </c>
      <c r="D10" s="468">
        <v>9465.8938899999994</v>
      </c>
      <c r="E10" s="265">
        <v>3562.567</v>
      </c>
      <c r="F10" s="264">
        <v>4260.3551700000007</v>
      </c>
      <c r="G10" s="266">
        <v>5775.3086700000003</v>
      </c>
      <c r="H10" s="265">
        <v>1930.751</v>
      </c>
      <c r="I10" s="265">
        <v>3672.0291200000001</v>
      </c>
      <c r="J10" s="270">
        <v>11378.088790000002</v>
      </c>
      <c r="K10" s="267">
        <v>3677.4422199999999</v>
      </c>
      <c r="L10" s="265">
        <v>1581.0719999999999</v>
      </c>
      <c r="M10" s="265">
        <v>587.85356000000002</v>
      </c>
      <c r="N10" s="264">
        <v>5846.3677800000005</v>
      </c>
      <c r="O10" s="266">
        <v>13.143000000000001</v>
      </c>
      <c r="P10" s="265">
        <v>50.744</v>
      </c>
      <c r="Q10" s="265">
        <v>0.47249000000000002</v>
      </c>
      <c r="R10" s="270">
        <v>64.359489999999994</v>
      </c>
    </row>
    <row r="11" spans="1:18" ht="15.75" thickBot="1">
      <c r="A11" s="1458"/>
      <c r="B11" s="469" t="s">
        <v>198</v>
      </c>
      <c r="C11" s="470">
        <v>186545.47122000001</v>
      </c>
      <c r="D11" s="291">
        <v>76842.347559999995</v>
      </c>
      <c r="E11" s="274">
        <v>61534.116000000002</v>
      </c>
      <c r="F11" s="276">
        <v>48169.007659999996</v>
      </c>
      <c r="G11" s="273">
        <v>37325.40019</v>
      </c>
      <c r="H11" s="274">
        <v>33960.663</v>
      </c>
      <c r="I11" s="274">
        <v>42975.435149999998</v>
      </c>
      <c r="J11" s="292">
        <v>114261.49833999999</v>
      </c>
      <c r="K11" s="275">
        <v>39461.923369999997</v>
      </c>
      <c r="L11" s="274">
        <v>27376.218000000001</v>
      </c>
      <c r="M11" s="274">
        <v>5047.7520199999999</v>
      </c>
      <c r="N11" s="275">
        <v>71885.893389999997</v>
      </c>
      <c r="O11" s="273">
        <v>55.024000000000001</v>
      </c>
      <c r="P11" s="274">
        <v>197.23500000000001</v>
      </c>
      <c r="Q11" s="274">
        <v>145.82049000000001</v>
      </c>
      <c r="R11" s="292">
        <v>398.07949000000002</v>
      </c>
    </row>
    <row r="12" spans="1:18">
      <c r="A12" s="1458"/>
      <c r="B12" s="462" t="s">
        <v>199</v>
      </c>
      <c r="C12" s="471">
        <v>-17490.907649999997</v>
      </c>
      <c r="D12" s="472"/>
      <c r="E12" s="473"/>
      <c r="F12" s="473"/>
      <c r="G12" s="474"/>
      <c r="H12" s="475"/>
      <c r="I12" s="475"/>
      <c r="J12" s="476"/>
      <c r="K12" s="475"/>
      <c r="L12" s="475"/>
      <c r="M12" s="475"/>
      <c r="N12" s="476"/>
      <c r="O12" s="474"/>
      <c r="P12" s="475"/>
      <c r="Q12" s="475"/>
      <c r="R12" s="476"/>
    </row>
    <row r="13" spans="1:18">
      <c r="A13" s="1458"/>
      <c r="B13" s="477" t="s">
        <v>200</v>
      </c>
      <c r="C13" s="478">
        <v>-708.25314000000003</v>
      </c>
      <c r="D13" s="479"/>
      <c r="E13" s="480"/>
      <c r="F13" s="480"/>
      <c r="G13" s="481"/>
      <c r="H13" s="482"/>
      <c r="I13" s="482"/>
      <c r="J13" s="483"/>
      <c r="K13" s="482"/>
      <c r="L13" s="482"/>
      <c r="M13" s="482"/>
      <c r="N13" s="483"/>
      <c r="O13" s="481"/>
      <c r="P13" s="482"/>
      <c r="Q13" s="482"/>
      <c r="R13" s="483"/>
    </row>
    <row r="14" spans="1:18" ht="15.75" thickBot="1">
      <c r="A14" s="1459"/>
      <c r="B14" s="484" t="s">
        <v>201</v>
      </c>
      <c r="C14" s="470">
        <v>168346.31043000001</v>
      </c>
      <c r="D14" s="481"/>
      <c r="E14" s="482"/>
      <c r="F14" s="482"/>
      <c r="G14" s="481"/>
      <c r="H14" s="482"/>
      <c r="I14" s="482"/>
      <c r="J14" s="483"/>
      <c r="K14" s="482"/>
      <c r="L14" s="482"/>
      <c r="M14" s="482"/>
      <c r="N14" s="483"/>
      <c r="O14" s="481"/>
      <c r="P14" s="482"/>
      <c r="Q14" s="482"/>
      <c r="R14" s="483"/>
    </row>
    <row r="15" spans="1:18">
      <c r="A15" s="1457">
        <v>40908</v>
      </c>
      <c r="B15" s="485" t="s">
        <v>194</v>
      </c>
      <c r="C15" s="486">
        <v>2409.8449999999998</v>
      </c>
      <c r="D15" s="487">
        <v>1313.8530000000001</v>
      </c>
      <c r="E15" s="488">
        <v>569.08100000000002</v>
      </c>
      <c r="F15" s="489">
        <v>526.91100000000006</v>
      </c>
      <c r="G15" s="487">
        <v>658.47799999999995</v>
      </c>
      <c r="H15" s="488">
        <v>443.92</v>
      </c>
      <c r="I15" s="488">
        <v>514.101</v>
      </c>
      <c r="J15" s="489">
        <v>1616.499</v>
      </c>
      <c r="K15" s="487">
        <v>654.83500000000004</v>
      </c>
      <c r="L15" s="488">
        <v>121.804</v>
      </c>
      <c r="M15" s="488">
        <v>12.445</v>
      </c>
      <c r="N15" s="489">
        <v>789.08399999999995</v>
      </c>
      <c r="O15" s="490">
        <v>0.54</v>
      </c>
      <c r="P15" s="488">
        <v>3.3570000000000002</v>
      </c>
      <c r="Q15" s="488">
        <v>0.36499999999999999</v>
      </c>
      <c r="R15" s="489">
        <v>4.2619999999999996</v>
      </c>
    </row>
    <row r="16" spans="1:18">
      <c r="A16" s="1458"/>
      <c r="B16" s="491" t="s">
        <v>195</v>
      </c>
      <c r="C16" s="492">
        <v>40544.232000000004</v>
      </c>
      <c r="D16" s="493">
        <v>24798.593999999997</v>
      </c>
      <c r="E16" s="494">
        <v>7493.24</v>
      </c>
      <c r="F16" s="495">
        <v>8252.3979999999992</v>
      </c>
      <c r="G16" s="493">
        <v>19018.977999999999</v>
      </c>
      <c r="H16" s="494">
        <v>7376.3469999999998</v>
      </c>
      <c r="I16" s="494">
        <v>8235.3109999999997</v>
      </c>
      <c r="J16" s="495">
        <v>34630.635999999999</v>
      </c>
      <c r="K16" s="493">
        <v>5772.0469999999996</v>
      </c>
      <c r="L16" s="494">
        <v>116.708</v>
      </c>
      <c r="M16" s="494">
        <v>16.721</v>
      </c>
      <c r="N16" s="495">
        <v>5905.4759999999997</v>
      </c>
      <c r="O16" s="496">
        <v>7.5689999999999991</v>
      </c>
      <c r="P16" s="494">
        <v>0.185</v>
      </c>
      <c r="Q16" s="494">
        <v>0.36599999999999999</v>
      </c>
      <c r="R16" s="495">
        <v>8.120000000000001</v>
      </c>
    </row>
    <row r="17" spans="1:19">
      <c r="A17" s="1458"/>
      <c r="B17" s="491" t="s">
        <v>196</v>
      </c>
      <c r="C17" s="492">
        <v>139362.666</v>
      </c>
      <c r="D17" s="493">
        <v>46368.639000000003</v>
      </c>
      <c r="E17" s="494">
        <v>50321.168000000005</v>
      </c>
      <c r="F17" s="495">
        <v>42672.859000000004</v>
      </c>
      <c r="G17" s="493">
        <v>15434.385</v>
      </c>
      <c r="H17" s="494">
        <v>21589.359</v>
      </c>
      <c r="I17" s="494">
        <v>36734.728999999999</v>
      </c>
      <c r="J17" s="495">
        <v>73758.472999999998</v>
      </c>
      <c r="K17" s="493">
        <v>30890.65</v>
      </c>
      <c r="L17" s="494">
        <v>28403.960999999999</v>
      </c>
      <c r="M17" s="494">
        <v>5916.0820000000003</v>
      </c>
      <c r="N17" s="495">
        <v>65210.692999999999</v>
      </c>
      <c r="O17" s="496">
        <v>43.603999999999999</v>
      </c>
      <c r="P17" s="494">
        <v>327.84800000000001</v>
      </c>
      <c r="Q17" s="494">
        <v>22.048000000000002</v>
      </c>
      <c r="R17" s="495">
        <v>393.5</v>
      </c>
    </row>
    <row r="18" spans="1:19">
      <c r="A18" s="1458"/>
      <c r="B18" s="491" t="s">
        <v>197</v>
      </c>
      <c r="C18" s="492">
        <v>20088.594000000001</v>
      </c>
      <c r="D18" s="493">
        <v>10035.266000000001</v>
      </c>
      <c r="E18" s="494">
        <v>4450.3219999999992</v>
      </c>
      <c r="F18" s="495">
        <v>5603.0059999999994</v>
      </c>
      <c r="G18" s="493">
        <v>6283.3639999999996</v>
      </c>
      <c r="H18" s="494">
        <v>2861.1990000000001</v>
      </c>
      <c r="I18" s="494">
        <v>5035.125</v>
      </c>
      <c r="J18" s="495">
        <v>14179.688</v>
      </c>
      <c r="K18" s="493">
        <v>3751.5729999999999</v>
      </c>
      <c r="L18" s="494">
        <v>1538.3789999999999</v>
      </c>
      <c r="M18" s="494">
        <v>564.51199999999994</v>
      </c>
      <c r="N18" s="495">
        <v>5854.4639999999999</v>
      </c>
      <c r="O18" s="496">
        <v>0.32900000000000001</v>
      </c>
      <c r="P18" s="494">
        <v>50.744</v>
      </c>
      <c r="Q18" s="494">
        <v>3.3690000000000002</v>
      </c>
      <c r="R18" s="495">
        <v>54.441999999999993</v>
      </c>
    </row>
    <row r="19" spans="1:19" ht="15.75" thickBot="1">
      <c r="A19" s="1458"/>
      <c r="B19" s="497" t="s">
        <v>198</v>
      </c>
      <c r="C19" s="291">
        <v>202405.33700000003</v>
      </c>
      <c r="D19" s="498">
        <v>82516.351999999999</v>
      </c>
      <c r="E19" s="499">
        <v>62833.811000000002</v>
      </c>
      <c r="F19" s="500">
        <v>57055.174000000006</v>
      </c>
      <c r="G19" s="498">
        <v>41395.205000000002</v>
      </c>
      <c r="H19" s="499">
        <v>32270.825000000001</v>
      </c>
      <c r="I19" s="499">
        <v>50519.266000000003</v>
      </c>
      <c r="J19" s="500">
        <v>124185.296</v>
      </c>
      <c r="K19" s="498">
        <v>41069.104999999996</v>
      </c>
      <c r="L19" s="499">
        <v>30180.851999999999</v>
      </c>
      <c r="M19" s="499">
        <v>6509.76</v>
      </c>
      <c r="N19" s="500">
        <v>77759.717000000004</v>
      </c>
      <c r="O19" s="501">
        <v>52.041999999999994</v>
      </c>
      <c r="P19" s="499">
        <v>382.13400000000001</v>
      </c>
      <c r="Q19" s="499">
        <v>26.148000000000003</v>
      </c>
      <c r="R19" s="500">
        <v>460.32400000000001</v>
      </c>
    </row>
    <row r="20" spans="1:19">
      <c r="A20" s="1458"/>
      <c r="B20" s="462" t="s">
        <v>199</v>
      </c>
      <c r="C20" s="282">
        <v>-20534.317999999999</v>
      </c>
      <c r="D20" s="474"/>
      <c r="E20" s="475"/>
      <c r="F20" s="476"/>
      <c r="G20" s="474"/>
      <c r="H20" s="475"/>
      <c r="I20" s="475"/>
      <c r="J20" s="476"/>
      <c r="K20" s="482"/>
      <c r="L20" s="482"/>
      <c r="M20" s="482"/>
      <c r="N20" s="482"/>
      <c r="O20" s="481"/>
      <c r="P20" s="482"/>
      <c r="Q20" s="482"/>
      <c r="R20" s="483"/>
    </row>
    <row r="21" spans="1:19">
      <c r="A21" s="1458"/>
      <c r="B21" s="477" t="s">
        <v>200</v>
      </c>
      <c r="C21" s="502">
        <v>-854.51300000000003</v>
      </c>
      <c r="D21" s="481"/>
      <c r="E21" s="482"/>
      <c r="F21" s="483"/>
      <c r="G21" s="481"/>
      <c r="H21" s="482"/>
      <c r="I21" s="482"/>
      <c r="J21" s="483"/>
      <c r="K21" s="482"/>
      <c r="L21" s="482"/>
      <c r="M21" s="482"/>
      <c r="N21" s="482"/>
      <c r="O21" s="481"/>
      <c r="P21" s="482"/>
      <c r="Q21" s="482"/>
      <c r="R21" s="483"/>
    </row>
    <row r="22" spans="1:19" ht="15.75" thickBot="1">
      <c r="A22" s="1459"/>
      <c r="B22" s="484" t="s">
        <v>201</v>
      </c>
      <c r="C22" s="503">
        <v>181016.50599999999</v>
      </c>
      <c r="D22" s="481"/>
      <c r="E22" s="482"/>
      <c r="F22" s="483"/>
      <c r="G22" s="481"/>
      <c r="H22" s="482"/>
      <c r="I22" s="482"/>
      <c r="J22" s="483"/>
      <c r="K22" s="482"/>
      <c r="L22" s="482"/>
      <c r="M22" s="482"/>
      <c r="N22" s="482"/>
      <c r="O22" s="481"/>
      <c r="P22" s="482"/>
      <c r="Q22" s="482"/>
      <c r="R22" s="483"/>
    </row>
    <row r="23" spans="1:19" ht="25.5" customHeight="1">
      <c r="A23" s="1460" t="s">
        <v>202</v>
      </c>
      <c r="B23" s="462" t="s">
        <v>203</v>
      </c>
      <c r="C23" s="504">
        <v>15859.865780000022</v>
      </c>
      <c r="D23" s="301">
        <v>5674.0044400000043</v>
      </c>
      <c r="E23" s="296">
        <v>1299.6949999999997</v>
      </c>
      <c r="F23" s="299">
        <v>8886.1663400000107</v>
      </c>
      <c r="G23" s="301">
        <v>4069.8048100000015</v>
      </c>
      <c r="H23" s="296">
        <v>-1689.8379999999997</v>
      </c>
      <c r="I23" s="296">
        <v>7543.8308500000057</v>
      </c>
      <c r="J23" s="299">
        <v>9923.7976600000111</v>
      </c>
      <c r="K23" s="301">
        <v>1607.1816299999991</v>
      </c>
      <c r="L23" s="296">
        <v>2804.6339999999982</v>
      </c>
      <c r="M23" s="296">
        <v>1462.0079800000003</v>
      </c>
      <c r="N23" s="299">
        <v>5873.8236100000067</v>
      </c>
      <c r="O23" s="301">
        <v>-2.9820000000000064</v>
      </c>
      <c r="P23" s="296">
        <v>184.899</v>
      </c>
      <c r="Q23" s="296">
        <v>-119.67249000000001</v>
      </c>
      <c r="R23" s="300">
        <v>62.244509999999991</v>
      </c>
    </row>
    <row r="24" spans="1:19">
      <c r="A24" s="1461"/>
      <c r="B24" s="467" t="s">
        <v>177</v>
      </c>
      <c r="C24" s="505">
        <v>8.5018766074979615E-2</v>
      </c>
      <c r="D24" s="506">
        <v>7.3839550978965496E-2</v>
      </c>
      <c r="E24" s="507">
        <v>2.1121535247211477E-2</v>
      </c>
      <c r="F24" s="508">
        <v>0.18447891645854203</v>
      </c>
      <c r="G24" s="506">
        <v>0.10903579839152962</v>
      </c>
      <c r="H24" s="507">
        <v>-4.9758686984408981E-2</v>
      </c>
      <c r="I24" s="507">
        <v>0.17553820743569612</v>
      </c>
      <c r="J24" s="508">
        <v>8.685163247615095E-2</v>
      </c>
      <c r="K24" s="506">
        <v>4.0727402334925757E-2</v>
      </c>
      <c r="L24" s="507">
        <v>0.10244782533511379</v>
      </c>
      <c r="M24" s="507">
        <v>0.28963546034101739</v>
      </c>
      <c r="N24" s="508">
        <v>8.1710379227436999E-2</v>
      </c>
      <c r="O24" s="506">
        <v>-5.4194533294562489E-2</v>
      </c>
      <c r="P24" s="507">
        <v>0.93745531979618213</v>
      </c>
      <c r="Q24" s="507">
        <v>-0.82068363643545572</v>
      </c>
      <c r="R24" s="509">
        <v>0.15636201201925773</v>
      </c>
    </row>
    <row r="25" spans="1:19" ht="27.75" customHeight="1" thickBot="1">
      <c r="A25" s="1462"/>
      <c r="B25" s="510" t="s">
        <v>178</v>
      </c>
      <c r="C25" s="511"/>
      <c r="D25" s="512">
        <v>0.35775866698412856</v>
      </c>
      <c r="E25" s="513">
        <v>8.1948675860735939E-2</v>
      </c>
      <c r="F25" s="514">
        <v>0.56029265715513499</v>
      </c>
      <c r="G25" s="512">
        <v>0.25661029333124635</v>
      </c>
      <c r="H25" s="513">
        <v>-0.1065480643682974</v>
      </c>
      <c r="I25" s="513">
        <v>0.47565540305600212</v>
      </c>
      <c r="J25" s="514">
        <v>0.62571763201895125</v>
      </c>
      <c r="K25" s="512">
        <v>0.10133639542061729</v>
      </c>
      <c r="L25" s="513">
        <v>0.17683844484590552</v>
      </c>
      <c r="M25" s="513">
        <v>9.2182872180649578E-2</v>
      </c>
      <c r="N25" s="514">
        <v>0.37035771244717297</v>
      </c>
      <c r="O25" s="512">
        <v>-1.8802176773528802E-4</v>
      </c>
      <c r="P25" s="513">
        <v>1.1658295383127747E-2</v>
      </c>
      <c r="Q25" s="513">
        <v>-7.5456180815169447E-3</v>
      </c>
      <c r="R25" s="515">
        <v>3.924655533875515E-3</v>
      </c>
    </row>
    <row r="26" spans="1:19">
      <c r="D26" s="516"/>
      <c r="J26" s="517"/>
      <c r="N26" s="517"/>
      <c r="R26" s="517"/>
    </row>
    <row r="27" spans="1:19">
      <c r="C27" s="518"/>
      <c r="D27" s="517"/>
      <c r="E27" s="517"/>
      <c r="F27" s="517"/>
      <c r="G27" s="517"/>
      <c r="H27" s="517"/>
      <c r="I27" s="517"/>
      <c r="J27" s="297"/>
      <c r="K27" s="517"/>
      <c r="L27" s="517"/>
      <c r="M27" s="517"/>
      <c r="N27" s="517"/>
      <c r="O27" s="517"/>
      <c r="P27" s="517"/>
      <c r="Q27" s="517"/>
      <c r="R27" s="517"/>
      <c r="S27" s="516"/>
    </row>
    <row r="31" spans="1:19">
      <c r="C31" s="516"/>
    </row>
  </sheetData>
  <mergeCells count="13">
    <mergeCell ref="A7:A14"/>
    <mergeCell ref="A15:A22"/>
    <mergeCell ref="A23:A25"/>
    <mergeCell ref="O1:R1"/>
    <mergeCell ref="A2:R2"/>
    <mergeCell ref="O4:R4"/>
    <mergeCell ref="A5:A6"/>
    <mergeCell ref="B5:B6"/>
    <mergeCell ref="C5:C6"/>
    <mergeCell ref="D5:F5"/>
    <mergeCell ref="G5:J5"/>
    <mergeCell ref="K5:N5"/>
    <mergeCell ref="O5:R5"/>
  </mergeCells>
  <printOptions horizontalCentered="1"/>
  <pageMargins left="0.70866141732283472" right="0.70866141732283472" top="0.74803149606299213" bottom="0.74803149606299213" header="0.31496062992125984" footer="0.31496062992125984"/>
  <pageSetup paperSize="9" scale="64" orientation="landscape" r:id="rId1"/>
</worksheet>
</file>

<file path=xl/worksheets/sheet7.xml><?xml version="1.0" encoding="utf-8"?>
<worksheet xmlns="http://schemas.openxmlformats.org/spreadsheetml/2006/main" xmlns:r="http://schemas.openxmlformats.org/officeDocument/2006/relationships">
  <dimension ref="B1:O20"/>
  <sheetViews>
    <sheetView workbookViewId="0">
      <selection activeCell="J1" sqref="J1:K1"/>
    </sheetView>
  </sheetViews>
  <sheetFormatPr defaultRowHeight="12.75"/>
  <cols>
    <col min="1" max="1" width="9.140625" style="519"/>
    <col min="2" max="2" width="12.7109375" style="519" customWidth="1"/>
    <col min="3" max="3" width="18.85546875" style="519" customWidth="1"/>
    <col min="4" max="12" width="9.140625" style="519"/>
    <col min="13" max="15" width="0" style="519" hidden="1" customWidth="1"/>
    <col min="16" max="22" width="9.140625" style="519"/>
    <col min="23" max="23" width="10.140625" style="519" bestFit="1" customWidth="1"/>
    <col min="24" max="16384" width="9.140625" style="519"/>
  </cols>
  <sheetData>
    <row r="1" spans="2:15">
      <c r="J1" s="1463" t="s">
        <v>209</v>
      </c>
      <c r="K1" s="1463"/>
    </row>
    <row r="3" spans="2:15" ht="14.25" customHeight="1">
      <c r="B3" s="1480" t="s">
        <v>205</v>
      </c>
      <c r="C3" s="1480"/>
      <c r="D3" s="1480"/>
      <c r="E3" s="1480"/>
      <c r="F3" s="1480"/>
      <c r="G3" s="1480"/>
      <c r="H3" s="1480"/>
      <c r="I3" s="1480"/>
      <c r="J3" s="1480"/>
      <c r="K3" s="1480"/>
    </row>
    <row r="4" spans="2:15" s="520" customFormat="1" ht="15" customHeight="1" thickBot="1"/>
    <row r="5" spans="2:15" s="520" customFormat="1">
      <c r="B5" s="1476" t="s">
        <v>206</v>
      </c>
      <c r="C5" s="1481"/>
      <c r="D5" s="1483">
        <v>40543</v>
      </c>
      <c r="E5" s="1484"/>
      <c r="F5" s="1484"/>
      <c r="G5" s="1485"/>
      <c r="H5" s="1483">
        <v>40908</v>
      </c>
      <c r="I5" s="1484"/>
      <c r="J5" s="1484"/>
      <c r="K5" s="1486"/>
    </row>
    <row r="6" spans="2:15" s="520" customFormat="1" ht="26.25" thickBot="1">
      <c r="B6" s="1478"/>
      <c r="C6" s="1482"/>
      <c r="D6" s="522" t="s">
        <v>181</v>
      </c>
      <c r="E6" s="524" t="s">
        <v>85</v>
      </c>
      <c r="F6" s="524" t="s">
        <v>86</v>
      </c>
      <c r="G6" s="525" t="s">
        <v>63</v>
      </c>
      <c r="H6" s="522" t="s">
        <v>181</v>
      </c>
      <c r="I6" s="524" t="s">
        <v>85</v>
      </c>
      <c r="J6" s="524" t="s">
        <v>86</v>
      </c>
      <c r="K6" s="523" t="s">
        <v>63</v>
      </c>
      <c r="M6" s="526" t="s">
        <v>181</v>
      </c>
      <c r="N6" s="527" t="s">
        <v>85</v>
      </c>
      <c r="O6" s="527" t="s">
        <v>86</v>
      </c>
    </row>
    <row r="7" spans="2:15" s="520" customFormat="1">
      <c r="B7" s="1479" t="s">
        <v>182</v>
      </c>
      <c r="C7" s="528" t="s">
        <v>166</v>
      </c>
      <c r="D7" s="529">
        <f>'[4]KNBIFO_po zavrsna 12 2010'!AA3597/'[4]KNBIFO_po zavrsna 12 2010'!AD3597</f>
        <v>0.69156275865443895</v>
      </c>
      <c r="E7" s="530">
        <f>'[4]KNBIFO_po zavrsna 12 2010'!AB3597/'[4]KNBIFO_po zavrsna 12 2010'!AD3597</f>
        <v>0.28549786073109884</v>
      </c>
      <c r="F7" s="530">
        <f>'[4]KNBIFO_po zavrsna 12 2010'!AC3597/'[4]KNBIFO_po zavrsna 12 2010'!AD3597</f>
        <v>2.2939380614462192E-2</v>
      </c>
      <c r="G7" s="531">
        <v>1</v>
      </c>
      <c r="H7" s="529">
        <f>[5]rptKNBIFOStavPozSmMes!$AE$3905/[5]rptKNBIFOStavPozSmMes!$AH$3905</f>
        <v>0.67443883211423028</v>
      </c>
      <c r="I7" s="530">
        <f>[5]rptKNBIFOStavPozSmMes!$AF$3905/[5]rptKNBIFOStavPozSmMes!$AH$3905</f>
        <v>0.28817421347532157</v>
      </c>
      <c r="J7" s="530">
        <f>[5]rptKNBIFOStavPozSmMes!$AG$3905/[5]rptKNBIFOStavPozSmMes!$AH$3905</f>
        <v>3.7386954410448078E-2</v>
      </c>
      <c r="K7" s="532">
        <v>1</v>
      </c>
      <c r="L7" s="533"/>
      <c r="M7" s="534">
        <f>H7-D7</f>
        <v>-1.7123926540208667E-2</v>
      </c>
      <c r="N7" s="534">
        <f>I7-E7</f>
        <v>2.6763527442227319E-3</v>
      </c>
      <c r="O7" s="534">
        <f>J7-F7</f>
        <v>1.4447573795985887E-2</v>
      </c>
    </row>
    <row r="8" spans="2:15" s="520" customFormat="1">
      <c r="B8" s="1477"/>
      <c r="C8" s="535" t="s">
        <v>167</v>
      </c>
      <c r="D8" s="536">
        <f>'[4]KNBIFO_po zavrsna 12 2010'!AA3601/'[4]KNBIFO_po zavrsna 12 2010'!AD3601</f>
        <v>0.6861141967369796</v>
      </c>
      <c r="E8" s="537">
        <f>'[4]KNBIFO_po zavrsna 12 2010'!AB3601/'[4]KNBIFO_po zavrsna 12 2010'!AD3601</f>
        <v>0.29062276901334622</v>
      </c>
      <c r="F8" s="537">
        <f>'[4]KNBIFO_po zavrsna 12 2010'!AC3601/'[4]KNBIFO_po zavrsna 12 2010'!AD3601</f>
        <v>2.3263034249674224E-2</v>
      </c>
      <c r="G8" s="538">
        <v>1</v>
      </c>
      <c r="H8" s="536">
        <f>[5]rptKNBIFOStavPozSmMes!$AE$3906/[5]rptKNBIFOStavPozSmMes!$AH$3906</f>
        <v>0.67727968968817109</v>
      </c>
      <c r="I8" s="537">
        <f>[5]rptKNBIFOStavPozSmMes!$AF$3906/[5]rptKNBIFOStavPozSmMes!$AH$3906</f>
        <v>0.26347462144184502</v>
      </c>
      <c r="J8" s="537">
        <f>[5]rptKNBIFOStavPozSmMes!$AG$3906/[5]rptKNBIFOStavPozSmMes!$AH$3906</f>
        <v>5.924568886998393E-2</v>
      </c>
      <c r="K8" s="539">
        <v>1</v>
      </c>
      <c r="L8" s="533"/>
      <c r="M8" s="534">
        <f t="shared" ref="M8:O16" si="0">H8-D8</f>
        <v>-8.8345070488085042E-3</v>
      </c>
      <c r="N8" s="534">
        <f t="shared" si="0"/>
        <v>-2.7148147571501191E-2</v>
      </c>
      <c r="O8" s="534">
        <f t="shared" si="0"/>
        <v>3.5982654620309709E-2</v>
      </c>
    </row>
    <row r="9" spans="2:15" s="520" customFormat="1" ht="13.5" thickBot="1">
      <c r="B9" s="1487"/>
      <c r="C9" s="540" t="s">
        <v>168</v>
      </c>
      <c r="D9" s="541">
        <f>'[4]KNBIFO_po zavrsna 12 2010'!AA3631/'[4]KNBIFO_po zavrsna 12 2010'!AD3631</f>
        <v>0.49946054743990959</v>
      </c>
      <c r="E9" s="542">
        <f>'[4]KNBIFO_po zavrsna 12 2010'!AB3631/'[4]KNBIFO_po zavrsna 12 2010'!AD3631</f>
        <v>0.49820825986287309</v>
      </c>
      <c r="F9" s="542">
        <f>'[4]KNBIFO_po zavrsna 12 2010'!AC3631/'[4]KNBIFO_po zavrsna 12 2010'!AD3631</f>
        <v>2.3311926972173322E-3</v>
      </c>
      <c r="G9" s="543">
        <v>1</v>
      </c>
      <c r="H9" s="541">
        <f>[5]rptKNBIFOStavPozSmMes!$AE$3907/[5]rptKNBIFOStavPozSmMes!$AH$3907</f>
        <v>0.77456965094151076</v>
      </c>
      <c r="I9" s="542">
        <f>[5]rptKNBIFOStavPozSmMes!$AF$3907/[5]rptKNBIFOStavPozSmMes!$AH$3907</f>
        <v>0.20932212963043423</v>
      </c>
      <c r="J9" s="542">
        <f>[5]rptKNBIFOStavPozSmMes!$AG$3907/[5]rptKNBIFOStavPozSmMes!$AH$3907</f>
        <v>1.6108219428055022E-2</v>
      </c>
      <c r="K9" s="544">
        <v>1</v>
      </c>
      <c r="L9" s="533"/>
      <c r="M9" s="545">
        <f t="shared" si="0"/>
        <v>0.27510910350160117</v>
      </c>
      <c r="N9" s="546">
        <f t="shared" si="0"/>
        <v>-0.28888613023243886</v>
      </c>
      <c r="O9" s="534">
        <f t="shared" si="0"/>
        <v>1.377702673083769E-2</v>
      </c>
    </row>
    <row r="10" spans="2:15" s="520" customFormat="1">
      <c r="B10" s="1476" t="s">
        <v>183</v>
      </c>
      <c r="C10" s="547" t="s">
        <v>185</v>
      </c>
      <c r="D10" s="548">
        <f>'[4]KNBIFO_po zavrsna 12 2010'!AA3463/'[4]KNBIFO_po zavrsna 12 2010'!AD3463</f>
        <v>0.70233221000486634</v>
      </c>
      <c r="E10" s="549">
        <f>'[4]KNBIFO_po zavrsna 12 2010'!AB3463/'[4]KNBIFO_po zavrsna 12 2010'!AD3463</f>
        <v>0.2721844823262376</v>
      </c>
      <c r="F10" s="549">
        <f>'[4]KNBIFO_po zavrsna 12 2010'!AC3463/'[4]KNBIFO_po zavrsna 12 2010'!AD3463</f>
        <v>2.5483307668896209E-2</v>
      </c>
      <c r="G10" s="550">
        <v>1</v>
      </c>
      <c r="H10" s="548">
        <f>[5]rptKNBIFOStavPozSmMes!$AE$3900/[5]rptKNBIFOStavPozSmMes!$AH$3900</f>
        <v>0.65645808755237978</v>
      </c>
      <c r="I10" s="549">
        <f>[5]rptKNBIFOStavPozSmMes!$AF$3900/[5]rptKNBIFOStavPozSmMes!$AH$3900</f>
        <v>0.29729501350525028</v>
      </c>
      <c r="J10" s="549">
        <f>[5]rptKNBIFOStavPozSmMes!$AG$3900/[5]rptKNBIFOStavPozSmMes!$AH$3900</f>
        <v>4.6246898942369906E-2</v>
      </c>
      <c r="K10" s="551">
        <v>1</v>
      </c>
      <c r="L10" s="533"/>
      <c r="M10" s="534">
        <f t="shared" si="0"/>
        <v>-4.5874122452486565E-2</v>
      </c>
      <c r="N10" s="534">
        <f t="shared" si="0"/>
        <v>2.5110531179012685E-2</v>
      </c>
      <c r="O10" s="534">
        <f t="shared" si="0"/>
        <v>2.0763591273473696E-2</v>
      </c>
    </row>
    <row r="11" spans="2:15" s="520" customFormat="1">
      <c r="B11" s="1477"/>
      <c r="C11" s="552" t="s">
        <v>186</v>
      </c>
      <c r="D11" s="536">
        <f>'[4]KNBIFO_po zavrsna 12 2010'!AA3505/'[4]KNBIFO_po zavrsna 12 2010'!AD3505</f>
        <v>0.69188061745658858</v>
      </c>
      <c r="E11" s="537">
        <f>'[4]KNBIFO_po zavrsna 12 2010'!AB3505/'[4]KNBIFO_po zavrsna 12 2010'!AD3505</f>
        <v>0.28783097492150689</v>
      </c>
      <c r="F11" s="537">
        <f>'[4]KNBIFO_po zavrsna 12 2010'!AC3505/'[4]KNBIFO_po zavrsna 12 2010'!AD3505</f>
        <v>2.0288407621904547E-2</v>
      </c>
      <c r="G11" s="538">
        <v>1</v>
      </c>
      <c r="H11" s="536">
        <f>[5]rptKNBIFOStavPozSmMes!$AE$3902/[5]rptKNBIFOStavPozSmMes!$AH$3902</f>
        <v>0.68460753326863022</v>
      </c>
      <c r="I11" s="537">
        <f>[5]rptKNBIFOStavPozSmMes!$AF$3902/[5]rptKNBIFOStavPozSmMes!$AH$3902</f>
        <v>0.27700341209029394</v>
      </c>
      <c r="J11" s="537">
        <f>[5]rptKNBIFOStavPozSmMes!$AG$3902/[5]rptKNBIFOStavPozSmMes!$AH$3902</f>
        <v>3.8389054641075823E-2</v>
      </c>
      <c r="K11" s="539">
        <v>1</v>
      </c>
      <c r="L11" s="533"/>
      <c r="M11" s="534">
        <f t="shared" si="0"/>
        <v>-7.2730841879583563E-3</v>
      </c>
      <c r="N11" s="534">
        <f t="shared" si="0"/>
        <v>-1.0827562831212945E-2</v>
      </c>
      <c r="O11" s="534">
        <f t="shared" si="0"/>
        <v>1.8100647019171277E-2</v>
      </c>
    </row>
    <row r="12" spans="2:15" s="520" customFormat="1">
      <c r="B12" s="1477"/>
      <c r="C12" s="552" t="s">
        <v>207</v>
      </c>
      <c r="D12" s="536">
        <f>'[4]KNBIFO_po zavrsna 12 2010'!AA3484/'[4]KNBIFO_po zavrsna 12 2010'!AD3484</f>
        <v>0.7561076534990222</v>
      </c>
      <c r="E12" s="537">
        <f>'[4]KNBIFO_po zavrsna 12 2010'!AB3484/'[4]KNBIFO_po zavrsna 12 2010'!AD3484</f>
        <v>0.21946549613210481</v>
      </c>
      <c r="F12" s="537">
        <f>'[4]KNBIFO_po zavrsna 12 2010'!AC3484/'[4]KNBIFO_po zavrsna 12 2010'!AD3484</f>
        <v>2.4426850368873036E-2</v>
      </c>
      <c r="G12" s="538">
        <v>1</v>
      </c>
      <c r="H12" s="536">
        <f>[5]rptKNBIFOStavPozSmMes!$AE$3901/[5]rptKNBIFOStavPozSmMes!$AH$3901</f>
        <v>0.66234799333567096</v>
      </c>
      <c r="I12" s="537">
        <f>[5]rptKNBIFOStavPozSmMes!$AF$3901/[5]rptKNBIFOStavPozSmMes!$AH$3901</f>
        <v>0.31719093966624412</v>
      </c>
      <c r="J12" s="537">
        <f>[5]rptKNBIFOStavPozSmMes!$AG$3901/[5]rptKNBIFOStavPozSmMes!$AH$3901</f>
        <v>2.0461066998084938E-2</v>
      </c>
      <c r="K12" s="539">
        <v>1</v>
      </c>
      <c r="L12" s="533"/>
      <c r="M12" s="546">
        <f t="shared" si="0"/>
        <v>-9.3759660163351244E-2</v>
      </c>
      <c r="N12" s="545">
        <f t="shared" si="0"/>
        <v>9.7725443534139311E-2</v>
      </c>
      <c r="O12" s="534">
        <f t="shared" si="0"/>
        <v>-3.9657833707880986E-3</v>
      </c>
    </row>
    <row r="13" spans="2:15" s="520" customFormat="1" ht="13.5" thickBot="1">
      <c r="B13" s="1478"/>
      <c r="C13" s="553" t="s">
        <v>208</v>
      </c>
      <c r="D13" s="554">
        <f>'[4]KNBIFO_po zavrsna 12 2010'!AA3526/'[4]KNBIFO_po zavrsna 12 2010'!AD3526</f>
        <v>0.62666691359315663</v>
      </c>
      <c r="E13" s="555">
        <f>'[4]KNBIFO_po zavrsna 12 2010'!AB3526/'[4]KNBIFO_po zavrsna 12 2010'!AD3526</f>
        <v>0.33605025583226661</v>
      </c>
      <c r="F13" s="555">
        <f>'[4]KNBIFO_po zavrsna 12 2010'!AC3526/'[4]KNBIFO_po zavrsna 12 2010'!AD3526</f>
        <v>3.7282830574576653E-2</v>
      </c>
      <c r="G13" s="556">
        <v>1</v>
      </c>
      <c r="H13" s="554">
        <f>[5]rptKNBIFOStavPozSmMes!$AE$3903/[5]rptKNBIFOStavPozSmMes!$AH$3903</f>
        <v>0.65492587485216736</v>
      </c>
      <c r="I13" s="555">
        <f>[5]rptKNBIFOStavPozSmMes!$AF$3903/[5]rptKNBIFOStavPozSmMes!$AH$3903</f>
        <v>0.24636642066637415</v>
      </c>
      <c r="J13" s="555">
        <f>[5]rptKNBIFOStavPozSmMes!$AG$3903/[5]rptKNBIFOStavPozSmMes!$AH$3903</f>
        <v>9.8707704481458478E-2</v>
      </c>
      <c r="K13" s="557">
        <v>1</v>
      </c>
      <c r="L13" s="533"/>
      <c r="M13" s="534">
        <f t="shared" si="0"/>
        <v>2.8258961259010729E-2</v>
      </c>
      <c r="N13" s="546">
        <f t="shared" si="0"/>
        <v>-8.9683835165892456E-2</v>
      </c>
      <c r="O13" s="545">
        <f t="shared" si="0"/>
        <v>6.1424873906881824E-2</v>
      </c>
    </row>
    <row r="14" spans="2:15" s="520" customFormat="1">
      <c r="B14" s="1479" t="s">
        <v>187</v>
      </c>
      <c r="C14" s="558" t="s">
        <v>169</v>
      </c>
      <c r="D14" s="529">
        <f>'[4]KNBIFO_po zavrsna 12 2010'!AA3638/'[4]KNBIFO_po zavrsna 12 2010'!AD3638</f>
        <v>0.78663584493956085</v>
      </c>
      <c r="E14" s="530">
        <f>'[4]KNBIFO_po zavrsna 12 2010'!AB3638/'[4]KNBIFO_po zavrsna 12 2010'!AD3638</f>
        <v>0.17443737711857069</v>
      </c>
      <c r="F14" s="530">
        <f>'[4]KNBIFO_po zavrsna 12 2010'!AC3638/'[4]KNBIFO_po zavrsna 12 2010'!AD3638</f>
        <v>3.8926777941868489E-2</v>
      </c>
      <c r="G14" s="531">
        <v>1</v>
      </c>
      <c r="H14" s="529">
        <f>[5]rptKNBIFOStavPozSmMes!$AE$3896/[5]rptKNBIFOStavPozSmMes!$AH$3896</f>
        <v>0.7835147147561734</v>
      </c>
      <c r="I14" s="530">
        <f>[5]rptKNBIFOStavPozSmMes!$AF$3896/[5]rptKNBIFOStavPozSmMes!$AH$3896</f>
        <v>0.15802925946120353</v>
      </c>
      <c r="J14" s="530">
        <f>[5]rptKNBIFOStavPozSmMes!$AG$3896/[5]rptKNBIFOStavPozSmMes!$AH$3896</f>
        <v>5.8456025782623058E-2</v>
      </c>
      <c r="K14" s="532">
        <v>1</v>
      </c>
      <c r="L14" s="533"/>
      <c r="M14" s="534">
        <f t="shared" si="0"/>
        <v>-3.1211301833874439E-3</v>
      </c>
      <c r="N14" s="534">
        <f t="shared" si="0"/>
        <v>-1.6408117657367161E-2</v>
      </c>
      <c r="O14" s="534">
        <f t="shared" si="0"/>
        <v>1.952924784075457E-2</v>
      </c>
    </row>
    <row r="15" spans="2:15" s="520" customFormat="1" ht="25.5">
      <c r="B15" s="1477"/>
      <c r="C15" s="552" t="s">
        <v>170</v>
      </c>
      <c r="D15" s="529">
        <f>'[4]KNBIFO_po zavrsna 12 2010'!AA3639/'[4]KNBIFO_po zavrsna 12 2010'!AD3639</f>
        <v>0.59267171401308505</v>
      </c>
      <c r="E15" s="530">
        <f>'[4]KNBIFO_po zavrsna 12 2010'!AB3639/'[4]KNBIFO_po zavrsna 12 2010'!AD3639</f>
        <v>0.38637859037415928</v>
      </c>
      <c r="F15" s="530">
        <f>'[4]KNBIFO_po zavrsna 12 2010'!AC3639/'[4]KNBIFO_po zavrsna 12 2010'!AD3639</f>
        <v>2.0949695612755694E-2</v>
      </c>
      <c r="G15" s="538">
        <v>1</v>
      </c>
      <c r="H15" s="529">
        <f>[5]rptKNBIFOStavPozSmMes!$AE$3897/[5]rptKNBIFOStavPozSmMes!$AH$3897</f>
        <v>0.59100446732412903</v>
      </c>
      <c r="I15" s="530">
        <f>[5]rptKNBIFOStavPozSmMes!$AF$3897/[5]rptKNBIFOStavPozSmMes!$AH$3897</f>
        <v>0.38149688230752071</v>
      </c>
      <c r="J15" s="530">
        <f>[5]rptKNBIFOStavPozSmMes!$AG$3897/[5]rptKNBIFOStavPozSmMes!$AH$3897</f>
        <v>2.7498650368350249E-2</v>
      </c>
      <c r="K15" s="539">
        <v>1</v>
      </c>
      <c r="L15" s="533"/>
      <c r="M15" s="534">
        <f t="shared" si="0"/>
        <v>-1.6672466889560145E-3</v>
      </c>
      <c r="N15" s="534">
        <f t="shared" si="0"/>
        <v>-4.8817080666385682E-3</v>
      </c>
      <c r="O15" s="534">
        <f t="shared" si="0"/>
        <v>6.5489547555945549E-3</v>
      </c>
    </row>
    <row r="16" spans="2:15" s="520" customFormat="1" ht="13.5" thickBot="1">
      <c r="B16" s="1478"/>
      <c r="C16" s="523" t="s">
        <v>171</v>
      </c>
      <c r="D16" s="559">
        <f>'[4]KNBIFO_po zavrsna 12 2010'!AA3640/'[4]KNBIFO_po zavrsna 12 2010'!AD3640</f>
        <v>0.65650675685935445</v>
      </c>
      <c r="E16" s="560">
        <f>'[4]KNBIFO_po zavrsna 12 2010'!AB3640/'[4]KNBIFO_po zavrsna 12 2010'!AD3640</f>
        <v>0.34320355479791509</v>
      </c>
      <c r="F16" s="560">
        <f>'[4]KNBIFO_po zavrsna 12 2010'!AC3640/'[4]KNBIFO_po zavrsna 12 2010'!AD3640</f>
        <v>2.896883427305382E-4</v>
      </c>
      <c r="G16" s="556">
        <v>1</v>
      </c>
      <c r="H16" s="559">
        <f>[5]rptKNBIFOStavPozSmMes!$AE$3898/[5]rptKNBIFOStavPozSmMes!$AH$3898</f>
        <v>0.61325160449076888</v>
      </c>
      <c r="I16" s="560">
        <f>[5]rptKNBIFOStavPozSmMes!$AF$3898/[5]rptKNBIFOStavPozSmMes!$AH$3898</f>
        <v>0.33932359929355399</v>
      </c>
      <c r="J16" s="560">
        <f>[5]rptKNBIFOStavPozSmMes!$AG$3898/[5]rptKNBIFOStavPozSmMes!$AH$3898</f>
        <v>4.7424796215677127E-2</v>
      </c>
      <c r="K16" s="557">
        <v>1</v>
      </c>
      <c r="L16" s="533"/>
      <c r="M16" s="546">
        <f t="shared" si="0"/>
        <v>-4.325515236858557E-2</v>
      </c>
      <c r="N16" s="534">
        <f t="shared" si="0"/>
        <v>-3.8799555043610989E-3</v>
      </c>
      <c r="O16" s="545">
        <f t="shared" si="0"/>
        <v>4.7135107872946586E-2</v>
      </c>
    </row>
    <row r="17" spans="4:11">
      <c r="D17" s="561"/>
      <c r="E17" s="561"/>
      <c r="F17" s="561"/>
      <c r="I17" s="562"/>
      <c r="J17" s="562"/>
      <c r="K17" s="562"/>
    </row>
    <row r="18" spans="4:11">
      <c r="I18" s="562"/>
      <c r="J18" s="562"/>
      <c r="K18" s="562"/>
    </row>
    <row r="19" spans="4:11">
      <c r="I19" s="563"/>
      <c r="J19" s="562"/>
      <c r="K19" s="562"/>
    </row>
    <row r="20" spans="4:11">
      <c r="I20" s="562"/>
      <c r="J20" s="562"/>
      <c r="K20" s="562"/>
    </row>
  </sheetData>
  <mergeCells count="8">
    <mergeCell ref="B10:B13"/>
    <mergeCell ref="B14:B16"/>
    <mergeCell ref="J1:K1"/>
    <mergeCell ref="B3:K3"/>
    <mergeCell ref="B5:C6"/>
    <mergeCell ref="D5:G5"/>
    <mergeCell ref="H5:K5"/>
    <mergeCell ref="B7:B9"/>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dimension ref="B1:P23"/>
  <sheetViews>
    <sheetView workbookViewId="0">
      <selection activeCell="G24" sqref="G24"/>
    </sheetView>
  </sheetViews>
  <sheetFormatPr defaultRowHeight="12.75"/>
  <cols>
    <col min="1" max="1" width="9.140625" style="519"/>
    <col min="2" max="2" width="14.7109375" style="519" customWidth="1"/>
    <col min="3" max="3" width="20.28515625" style="519" customWidth="1"/>
    <col min="4" max="6" width="0" style="519" hidden="1" customWidth="1"/>
    <col min="7" max="7" width="11.140625" style="519" bestFit="1" customWidth="1"/>
    <col min="8" max="8" width="12.28515625" style="519" customWidth="1"/>
    <col min="9" max="9" width="10.28515625" style="519" customWidth="1"/>
    <col min="10" max="10" width="11.140625" style="519" bestFit="1" customWidth="1"/>
    <col min="11" max="11" width="10.28515625" style="519" customWidth="1"/>
    <col min="12" max="12" width="9.140625" style="519"/>
    <col min="13" max="13" width="11.140625" style="519" bestFit="1" customWidth="1"/>
    <col min="14" max="16" width="0" style="519" hidden="1" customWidth="1"/>
    <col min="17" max="16384" width="9.140625" style="519"/>
  </cols>
  <sheetData>
    <row r="1" spans="2:16">
      <c r="K1" s="1463" t="s">
        <v>746</v>
      </c>
      <c r="L1" s="1463"/>
    </row>
    <row r="2" spans="2:16">
      <c r="K2" s="241"/>
      <c r="L2" s="241"/>
    </row>
    <row r="3" spans="2:16" ht="14.25">
      <c r="B3" s="1491" t="s">
        <v>210</v>
      </c>
      <c r="C3" s="1491"/>
      <c r="D3" s="1491"/>
      <c r="E3" s="1491"/>
      <c r="F3" s="1491"/>
      <c r="G3" s="1491"/>
      <c r="H3" s="1491"/>
      <c r="I3" s="1491"/>
      <c r="J3" s="1491"/>
      <c r="K3" s="1491"/>
      <c r="L3" s="1491"/>
    </row>
    <row r="4" spans="2:16" ht="13.5" thickBot="1"/>
    <row r="5" spans="2:16" ht="12.75" customHeight="1">
      <c r="B5" s="1492" t="s">
        <v>211</v>
      </c>
      <c r="C5" s="1493"/>
      <c r="D5" s="1496">
        <v>40178</v>
      </c>
      <c r="E5" s="1497"/>
      <c r="F5" s="1498"/>
      <c r="G5" s="1496">
        <v>40543</v>
      </c>
      <c r="H5" s="1497"/>
      <c r="I5" s="1498"/>
      <c r="J5" s="1496">
        <v>40908</v>
      </c>
      <c r="K5" s="1497"/>
      <c r="L5" s="1498"/>
    </row>
    <row r="6" spans="2:16" ht="26.25" thickBot="1">
      <c r="B6" s="1494"/>
      <c r="C6" s="1495"/>
      <c r="D6" s="564" t="s">
        <v>181</v>
      </c>
      <c r="E6" s="524" t="s">
        <v>85</v>
      </c>
      <c r="F6" s="523" t="s">
        <v>86</v>
      </c>
      <c r="G6" s="522" t="s">
        <v>181</v>
      </c>
      <c r="H6" s="564" t="s">
        <v>85</v>
      </c>
      <c r="I6" s="525" t="s">
        <v>86</v>
      </c>
      <c r="J6" s="522" t="s">
        <v>181</v>
      </c>
      <c r="K6" s="564" t="s">
        <v>85</v>
      </c>
      <c r="L6" s="523" t="s">
        <v>86</v>
      </c>
    </row>
    <row r="7" spans="2:16" ht="12.75" customHeight="1">
      <c r="B7" s="1488" t="s">
        <v>182</v>
      </c>
      <c r="C7" s="528" t="s">
        <v>166</v>
      </c>
      <c r="D7" s="565">
        <v>0.61702994700019231</v>
      </c>
      <c r="E7" s="566">
        <v>0.58276441932741097</v>
      </c>
      <c r="F7" s="567">
        <v>0.54499110064385525</v>
      </c>
      <c r="G7" s="565">
        <f>'[4]KNBIFO_po zavrsna 12 2010'!AA3597/'[4]KNBIFO_po zavrsna 12 2010'!AA3593</f>
        <v>0.61474364576736318</v>
      </c>
      <c r="H7" s="568">
        <f>'[4]KNBIFO_po zavrsna 12 2010'!AB3597/'[4]KNBIFO_po zavrsna 12 2010'!AB3593</f>
        <v>0.60734598021094632</v>
      </c>
      <c r="I7" s="569">
        <f>'[4]KNBIFO_po zavrsna 12 2010'!AC3597/'[4]KNBIFO_po zavrsna 12 2010'!AC3593</f>
        <v>0.61036443657872064</v>
      </c>
      <c r="J7" s="565">
        <f>[5]rptKNBIFOStavPozSmMes!$AE$3905/J23</f>
        <v>0.61234985562194166</v>
      </c>
      <c r="K7" s="568">
        <f>[5]rptKNBIFOStavPozSmMes!$AF$3905/K23</f>
        <v>0.63484693956836158</v>
      </c>
      <c r="L7" s="570">
        <f>[5]rptKNBIFOStavPozSmMes!$AG$3905/L23</f>
        <v>0.50154295232073709</v>
      </c>
      <c r="N7" s="571">
        <f>J7-G7</f>
        <v>-2.3937901454215149E-3</v>
      </c>
      <c r="O7" s="571">
        <f t="shared" ref="O7:P18" si="0">K7-H7</f>
        <v>2.7500959357415256E-2</v>
      </c>
      <c r="P7" s="572">
        <f t="shared" si="0"/>
        <v>-0.10882148425798355</v>
      </c>
    </row>
    <row r="8" spans="2:16">
      <c r="B8" s="1489"/>
      <c r="C8" s="535" t="s">
        <v>167</v>
      </c>
      <c r="D8" s="573">
        <v>0.3810399065587825</v>
      </c>
      <c r="E8" s="574">
        <v>0.41321928326913893</v>
      </c>
      <c r="F8" s="575">
        <v>0.45399325433833043</v>
      </c>
      <c r="G8" s="573">
        <f>'[4]KNBIFO_po zavrsna 12 2010'!AA3601/'[4]KNBIFO_po zavrsna 12 2010'!AA3593</f>
        <v>0.38370955650031818</v>
      </c>
      <c r="H8" s="574">
        <f>'[4]KNBIFO_po zavrsna 12 2010'!AB3601/'[4]KNBIFO_po zavrsna 12 2010'!AB3593</f>
        <v>0.38896157411800281</v>
      </c>
      <c r="I8" s="575">
        <f>'[4]KNBIFO_po zavrsna 12 2010'!AC3601/'[4]KNBIFO_po zavrsna 12 2010'!AC3593</f>
        <v>0.38941946300910507</v>
      </c>
      <c r="J8" s="573">
        <f>[5]rptKNBIFOStavPozSmMes!$AE$3906/J23</f>
        <v>0.38504332482293663</v>
      </c>
      <c r="K8" s="574">
        <f>[5]rptKNBIFOStavPozSmMes!$AF$3906/K23</f>
        <v>0.36344374387229988</v>
      </c>
      <c r="L8" s="576">
        <f>[5]rptKNBIFOStavPozSmMes!$AG$3906/L23</f>
        <v>0.4976560541231832</v>
      </c>
      <c r="N8" s="571">
        <f t="shared" ref="N8:N18" si="1">J8-G8</f>
        <v>1.3337683226184449E-3</v>
      </c>
      <c r="O8" s="571">
        <f t="shared" si="0"/>
        <v>-2.5517830245702922E-2</v>
      </c>
      <c r="P8" s="577">
        <f t="shared" si="0"/>
        <v>0.10823659111407813</v>
      </c>
    </row>
    <row r="9" spans="2:16">
      <c r="B9" s="1489"/>
      <c r="C9" s="578" t="s">
        <v>168</v>
      </c>
      <c r="D9" s="579">
        <v>1.9301464410252031E-3</v>
      </c>
      <c r="E9" s="580">
        <v>4.0162974034501659E-3</v>
      </c>
      <c r="F9" s="581">
        <v>1.0156450178143038E-3</v>
      </c>
      <c r="G9" s="579">
        <f>'[4]KNBIFO_po zavrsna 12 2010'!AA3631/'[4]KNBIFO_po zavrsna 12 2010'!AA3593</f>
        <v>1.5467977323186724E-3</v>
      </c>
      <c r="H9" s="580">
        <f>'[4]KNBIFO_po zavrsna 12 2010'!AB3631/'[4]KNBIFO_po zavrsna 12 2010'!AB3593</f>
        <v>3.6924456710509413E-3</v>
      </c>
      <c r="I9" s="581">
        <f>'[4]KNBIFO_po zavrsna 12 2010'!AC3631/'[4]KNBIFO_po zavrsna 12 2010'!AC3593</f>
        <v>2.1610041217427753E-4</v>
      </c>
      <c r="J9" s="579">
        <f>[5]rptKNBIFOStavPozSmMes!$AE$3907/J23</f>
        <v>2.6068195551217466E-3</v>
      </c>
      <c r="K9" s="580">
        <f>[5]rptKNBIFOStavPozSmMes!$AF$3907/K23</f>
        <v>1.7093165593385601E-3</v>
      </c>
      <c r="L9" s="582">
        <f>[5]rptKNBIFOStavPozSmMes!$AG$3907/L23</f>
        <v>8.0099355607975717E-4</v>
      </c>
      <c r="N9" s="571">
        <f t="shared" si="1"/>
        <v>1.0600218228030741E-3</v>
      </c>
      <c r="O9" s="571">
        <f t="shared" si="0"/>
        <v>-1.9831291117123812E-3</v>
      </c>
      <c r="P9" s="571">
        <f t="shared" si="0"/>
        <v>5.8489314390547961E-4</v>
      </c>
    </row>
    <row r="10" spans="2:16" ht="13.5" thickBot="1">
      <c r="B10" s="1490"/>
      <c r="C10" s="578" t="s">
        <v>63</v>
      </c>
      <c r="D10" s="583">
        <f t="shared" ref="D10:I10" si="2">D7+D8+D9</f>
        <v>1</v>
      </c>
      <c r="E10" s="584">
        <f t="shared" si="2"/>
        <v>1</v>
      </c>
      <c r="F10" s="585">
        <f t="shared" si="2"/>
        <v>1</v>
      </c>
      <c r="G10" s="583">
        <f t="shared" si="2"/>
        <v>1</v>
      </c>
      <c r="H10" s="586">
        <f t="shared" si="2"/>
        <v>1</v>
      </c>
      <c r="I10" s="587">
        <f t="shared" si="2"/>
        <v>0.99999999999999989</v>
      </c>
      <c r="J10" s="583">
        <f>J7+J8+J9</f>
        <v>1</v>
      </c>
      <c r="K10" s="586">
        <f>K7+K8+K9</f>
        <v>1</v>
      </c>
      <c r="L10" s="588">
        <f>L7+L8+L9</f>
        <v>1</v>
      </c>
      <c r="N10" s="571">
        <f t="shared" si="1"/>
        <v>0</v>
      </c>
      <c r="O10" s="571">
        <f t="shared" si="0"/>
        <v>0</v>
      </c>
      <c r="P10" s="571">
        <f t="shared" si="0"/>
        <v>0</v>
      </c>
    </row>
    <row r="11" spans="2:16" ht="12.75" customHeight="1">
      <c r="B11" s="1488" t="s">
        <v>183</v>
      </c>
      <c r="C11" s="521" t="s">
        <v>185</v>
      </c>
      <c r="D11" s="589">
        <v>0.23327920643937936</v>
      </c>
      <c r="E11" s="568">
        <v>0.21255070629223724</v>
      </c>
      <c r="F11" s="569">
        <v>0.15244889087611271</v>
      </c>
      <c r="G11" s="589">
        <f>'[4]KNBIFO_po zavrsna 12 2010'!AA3463/'[4]KNBIFO_po zavrsna 12 2010'!AA3460</f>
        <v>0.21403196399457866</v>
      </c>
      <c r="H11" s="568">
        <f>'[4]KNBIFO_po zavrsna 12 2010'!AB3463/'[4]KNBIFO_po zavrsna 12 2010'!AB3460</f>
        <v>0.19850445811788989</v>
      </c>
      <c r="I11" s="569">
        <f>'[4]KNBIFO_po zavrsna 12 2010'!AC3463/'[4]KNBIFO_po zavrsna 12 2010'!AC3460</f>
        <v>0.23245395058566007</v>
      </c>
      <c r="J11" s="589">
        <f>[5]rptKNBIFOStavPozSmMes!$AE$3900/J23</f>
        <v>0.19459109270230021</v>
      </c>
      <c r="K11" s="568">
        <f>[5]rptKNBIFOStavPozSmMes!$AF$3900/K23</f>
        <v>0.21382596476618113</v>
      </c>
      <c r="L11" s="570">
        <f>[5]rptKNBIFOStavPozSmMes!$AG$3900/L23</f>
        <v>0.20254874745240301</v>
      </c>
      <c r="N11" s="571">
        <f t="shared" si="1"/>
        <v>-1.944087129227845E-2</v>
      </c>
      <c r="O11" s="571">
        <f t="shared" si="0"/>
        <v>1.5321506648291239E-2</v>
      </c>
      <c r="P11" s="571">
        <f t="shared" si="0"/>
        <v>-2.9905203133257063E-2</v>
      </c>
    </row>
    <row r="12" spans="2:16">
      <c r="B12" s="1489"/>
      <c r="C12" s="535" t="s">
        <v>186</v>
      </c>
      <c r="D12" s="573">
        <v>0.66786869226376078</v>
      </c>
      <c r="E12" s="574">
        <v>0.67991876179961164</v>
      </c>
      <c r="F12" s="575">
        <v>0.58376218257963908</v>
      </c>
      <c r="G12" s="573">
        <f>'[4]KNBIFO_po zavrsna 12 2010'!AA3505/'[4]KNBIFO_po zavrsna 12 2010'!AA3461</f>
        <v>0.68422233793912501</v>
      </c>
      <c r="H12" s="574">
        <f>'[4]KNBIFO_po zavrsna 12 2010'!AB3505/'[4]KNBIFO_po zavrsna 12 2010'!AB3461</f>
        <v>0.68119972761351766</v>
      </c>
      <c r="I12" s="575">
        <f>'[4]KNBIFO_po zavrsna 12 2010'!AC3505/'[4]KNBIFO_po zavrsna 12 2010'!AC3461</f>
        <v>0.60056377057960553</v>
      </c>
      <c r="J12" s="573">
        <f>[5]rptKNBIFOStavPozSmMes!$AE$3902/J23</f>
        <v>0.69754944061654334</v>
      </c>
      <c r="K12" s="574">
        <f>[5]rptKNBIFOStavPozSmMes!$AF$3902/K23</f>
        <v>0.68481821206580651</v>
      </c>
      <c r="L12" s="576">
        <f>[5]rptKNBIFOStavPozSmMes!$AG$3901/L23</f>
        <v>5.3264181069697459E-3</v>
      </c>
      <c r="N12" s="571">
        <f t="shared" si="1"/>
        <v>1.3327102677418323E-2</v>
      </c>
      <c r="O12" s="571">
        <f t="shared" si="0"/>
        <v>3.6184844522888504E-3</v>
      </c>
      <c r="P12" s="572">
        <f t="shared" si="0"/>
        <v>-0.59523735247263576</v>
      </c>
    </row>
    <row r="13" spans="2:16">
      <c r="B13" s="1489"/>
      <c r="C13" s="535" t="s">
        <v>207</v>
      </c>
      <c r="D13" s="573">
        <v>1.2815494787117476E-2</v>
      </c>
      <c r="E13" s="574">
        <v>1.5648384560312072E-2</v>
      </c>
      <c r="F13" s="575">
        <v>2.6909020649413744E-2</v>
      </c>
      <c r="G13" s="573">
        <f>'[4]KNBIFO_po zavrsna 12 2010'!AA3484/'[4]KNBIFO_po zavrsna 12 2010'!AA3460</f>
        <v>1.7457929785675487E-2</v>
      </c>
      <c r="H13" s="574">
        <f>'[4]KNBIFO_po zavrsna 12 2010'!AB3484/'[4]KNBIFO_po zavrsna 12 2010'!AB3460</f>
        <v>1.2126799919132724E-2</v>
      </c>
      <c r="I13" s="575">
        <f>'[4]KNBIFO_po zavrsna 12 2010'!AC3484/'[4]KNBIFO_po zavrsna 12 2010'!AC3460</f>
        <v>1.6881913233821579E-2</v>
      </c>
      <c r="J13" s="573">
        <f>[5]rptKNBIFOStavPozSmMes!$AE$3901/J23</f>
        <v>1.1669767675001771E-2</v>
      </c>
      <c r="K13" s="574">
        <f>[5]rptKNBIFOStavPozSmMes!$AF$3901/K23</f>
        <v>1.3559810504211131E-2</v>
      </c>
      <c r="L13" s="576">
        <f>[5]rptKNBIFOStavPozSmMes!$AG$3902/L23</f>
        <v>0.57792533054892203</v>
      </c>
      <c r="N13" s="571">
        <f t="shared" si="1"/>
        <v>-5.7881621106737162E-3</v>
      </c>
      <c r="O13" s="571">
        <f t="shared" si="0"/>
        <v>1.4330105850784078E-3</v>
      </c>
      <c r="P13" s="577">
        <f t="shared" si="0"/>
        <v>0.56104341731510043</v>
      </c>
    </row>
    <row r="14" spans="2:16">
      <c r="B14" s="1489"/>
      <c r="C14" s="578" t="s">
        <v>208</v>
      </c>
      <c r="D14" s="579">
        <v>8.6036606509742417E-2</v>
      </c>
      <c r="E14" s="580">
        <v>9.1882147347839185E-2</v>
      </c>
      <c r="F14" s="581">
        <v>0.2368799058948344</v>
      </c>
      <c r="G14" s="579">
        <f>'[4]KNBIFO_po zavrsna 12 2010'!AA3526/'[4]KNBIFO_po zavrsna 12 2010'!AA3460</f>
        <v>8.428776828062079E-2</v>
      </c>
      <c r="H14" s="580">
        <f>'[4]KNBIFO_po zavrsna 12 2010'!AB3526/'[4]KNBIFO_po zavrsna 12 2010'!AB3460</f>
        <v>0.10816901434945977</v>
      </c>
      <c r="I14" s="581">
        <f>'[4]KNBIFO_po zavrsna 12 2010'!AC3526/'[4]KNBIFO_po zavrsna 12 2010'!AC3460</f>
        <v>0.15010036560091283</v>
      </c>
      <c r="J14" s="579">
        <f>[5]rptKNBIFOStavPozSmMes!$AE$3903/J23</f>
        <v>9.6189699006154664E-2</v>
      </c>
      <c r="K14" s="580">
        <f>[5]rptKNBIFOStavPozSmMes!$AF$3903/K23</f>
        <v>8.7796012663801229E-2</v>
      </c>
      <c r="L14" s="582">
        <f>[5]rptKNBIFOStavPozSmMes!$AG$3903/L23</f>
        <v>0.21419950389170525</v>
      </c>
      <c r="N14" s="571">
        <f t="shared" si="1"/>
        <v>1.1901930725533874E-2</v>
      </c>
      <c r="O14" s="571">
        <f t="shared" si="0"/>
        <v>-2.0373001685658546E-2</v>
      </c>
      <c r="P14" s="571">
        <f t="shared" si="0"/>
        <v>6.4099138290792418E-2</v>
      </c>
    </row>
    <row r="15" spans="2:16" ht="13.5" thickBot="1">
      <c r="B15" s="1490"/>
      <c r="C15" s="523" t="s">
        <v>63</v>
      </c>
      <c r="D15" s="590">
        <f t="shared" ref="D15:I15" si="3">D11+D12+D13+D14</f>
        <v>1</v>
      </c>
      <c r="E15" s="591">
        <f t="shared" si="3"/>
        <v>1.0000000000000002</v>
      </c>
      <c r="F15" s="592">
        <f t="shared" si="3"/>
        <v>0.99999999999999989</v>
      </c>
      <c r="G15" s="590">
        <f t="shared" si="3"/>
        <v>1</v>
      </c>
      <c r="H15" s="593">
        <f t="shared" si="3"/>
        <v>1</v>
      </c>
      <c r="I15" s="594">
        <f t="shared" si="3"/>
        <v>1</v>
      </c>
      <c r="J15" s="590">
        <f>J11+J12+J13+J14</f>
        <v>1</v>
      </c>
      <c r="K15" s="593">
        <f>K11+K12+K13+K14</f>
        <v>1</v>
      </c>
      <c r="L15" s="595">
        <f>L11+L12+L13+L14</f>
        <v>1</v>
      </c>
      <c r="N15" s="571">
        <f t="shared" si="1"/>
        <v>0</v>
      </c>
      <c r="O15" s="571">
        <f t="shared" si="0"/>
        <v>0</v>
      </c>
      <c r="P15" s="571">
        <f t="shared" si="0"/>
        <v>0</v>
      </c>
    </row>
    <row r="16" spans="2:16" ht="12.75" customHeight="1">
      <c r="B16" s="1488" t="s">
        <v>187</v>
      </c>
      <c r="C16" s="528" t="s">
        <v>169</v>
      </c>
      <c r="D16" s="565">
        <v>0.46210276601961675</v>
      </c>
      <c r="E16" s="566">
        <v>0.27623842728249082</v>
      </c>
      <c r="F16" s="567">
        <v>0.68924814467458118</v>
      </c>
      <c r="G16" s="565">
        <f>'[4]KNBIFO_po zavrsna 12 2010'!AA3638/'[4]KNBIFO_po zavrsna 12 2010'!AA3637</f>
        <v>0.47025875745802348</v>
      </c>
      <c r="H16" s="566">
        <f>'[4]KNBIFO_po zavrsna 12 2010'!AB3638/'[4]KNBIFO_po zavrsna 12 2010'!AB3637</f>
        <v>0.24955918599386384</v>
      </c>
      <c r="I16" s="567">
        <f>'[4]KNBIFO_po zavrsna 12 2010'!AC3638/'[4]KNBIFO_po zavrsna 12 2010'!AC3637</f>
        <v>0.69655706401508977</v>
      </c>
      <c r="J16" s="565">
        <f>[5]rptKNBIFOStavPozSmMes!$AE$3896/J23</f>
        <v>0.47268742871243807</v>
      </c>
      <c r="K16" s="566">
        <f>[5]rptKNBIFOStavPozSmMes!$AF$3896/K23</f>
        <v>0.23132430274338603</v>
      </c>
      <c r="L16" s="596">
        <f>[5]rptKNBIFOStavPozSmMes!$AG$3896/L23</f>
        <v>0.5210593250503146</v>
      </c>
      <c r="N16" s="571">
        <f t="shared" si="1"/>
        <v>2.4286712544145939E-3</v>
      </c>
      <c r="O16" s="571">
        <f t="shared" si="0"/>
        <v>-1.8234883250477812E-2</v>
      </c>
      <c r="P16" s="572">
        <f t="shared" si="0"/>
        <v>-0.17549773896477516</v>
      </c>
    </row>
    <row r="17" spans="2:16" ht="25.5">
      <c r="B17" s="1489"/>
      <c r="C17" s="535" t="s">
        <v>212</v>
      </c>
      <c r="D17" s="573">
        <v>0.30138688562916149</v>
      </c>
      <c r="E17" s="574">
        <v>0.50878439438410616</v>
      </c>
      <c r="F17" s="575">
        <v>0.29501440283454772</v>
      </c>
      <c r="G17" s="573">
        <f>'[4]KNBIFO_po zavrsna 12 2010'!AA3639/'[4]KNBIFO_po zavrsna 12 2010'!AA3637</f>
        <v>0.28372179707143363</v>
      </c>
      <c r="H17" s="574">
        <f>'[4]KNBIFO_po zavrsna 12 2010'!AB3639/'[4]KNBIFO_po zavrsna 12 2010'!AB3637</f>
        <v>0.4426519766294113</v>
      </c>
      <c r="I17" s="575">
        <f>'[4]KNBIFO_po zavrsna 12 2010'!AC3639/'[4]KNBIFO_po zavrsna 12 2010'!AC3637</f>
        <v>0.30019351233029828</v>
      </c>
      <c r="J17" s="573">
        <f>[5]rptKNBIFOStavPozSmMes!$AE$3897/J23</f>
        <v>0.27150075419104042</v>
      </c>
      <c r="K17" s="574">
        <f>[5]rptKNBIFOStavPozSmMes!$AF$3897/K23</f>
        <v>0.42523414670802406</v>
      </c>
      <c r="L17" s="576">
        <f>[5]rptKNBIFOStavPozSmMes!$AG$3897/L23</f>
        <v>0.18664770207749534</v>
      </c>
      <c r="N17" s="571">
        <f t="shared" si="1"/>
        <v>-1.2221042880393218E-2</v>
      </c>
      <c r="O17" s="571">
        <f t="shared" si="0"/>
        <v>-1.741782992138724E-2</v>
      </c>
      <c r="P17" s="572">
        <f t="shared" si="0"/>
        <v>-0.11354581025280294</v>
      </c>
    </row>
    <row r="18" spans="2:16">
      <c r="B18" s="1489"/>
      <c r="C18" s="578" t="s">
        <v>171</v>
      </c>
      <c r="D18" s="579">
        <v>0.23651034835122173</v>
      </c>
      <c r="E18" s="580">
        <v>0.21497717833340305</v>
      </c>
      <c r="F18" s="581">
        <v>1.5737452490871051E-2</v>
      </c>
      <c r="G18" s="579">
        <f>'[4]KNBIFO_po zavrsna 12 2010'!AA3640/'[4]KNBIFO_po zavrsna 12 2010'!AA3637</f>
        <v>0.24601944547054291</v>
      </c>
      <c r="H18" s="574">
        <f>'[4]KNBIFO_po zavrsna 12 2010'!AB3640/'[4]KNBIFO_po zavrsna 12 2010'!AB3637</f>
        <v>0.30778883737672491</v>
      </c>
      <c r="I18" s="581">
        <f>'[4]KNBIFO_po zavrsna 12 2010'!AC3640/'[4]KNBIFO_po zavrsna 12 2010'!AC3637</f>
        <v>3.2494236546119276E-3</v>
      </c>
      <c r="J18" s="579">
        <f>[5]rptKNBIFOStavPozSmMes!$AE$3898/J23</f>
        <v>0.25581181709652157</v>
      </c>
      <c r="K18" s="574">
        <f>[5]rptKNBIFOStavPozSmMes!$AF$3898/K23</f>
        <v>0.34344155054858994</v>
      </c>
      <c r="L18" s="582">
        <f>[5]rptKNBIFOStavPozSmMes!$AG$3898/L23</f>
        <v>0.29229297287219008</v>
      </c>
      <c r="N18" s="571">
        <f t="shared" si="1"/>
        <v>9.792371625978652E-3</v>
      </c>
      <c r="O18" s="571">
        <f t="shared" si="0"/>
        <v>3.5652713171865025E-2</v>
      </c>
      <c r="P18" s="577">
        <f t="shared" si="0"/>
        <v>0.28904354921757813</v>
      </c>
    </row>
    <row r="19" spans="2:16" ht="13.5" thickBot="1">
      <c r="B19" s="1490"/>
      <c r="C19" s="523" t="s">
        <v>63</v>
      </c>
      <c r="D19" s="590">
        <f>D16+D17+D18</f>
        <v>1</v>
      </c>
      <c r="E19" s="591">
        <f>E16+E17+E18</f>
        <v>1</v>
      </c>
      <c r="F19" s="592">
        <f>F16+F17+F18</f>
        <v>1</v>
      </c>
      <c r="G19" s="590">
        <v>1</v>
      </c>
      <c r="H19" s="591">
        <f>H16+H17+H18</f>
        <v>1</v>
      </c>
      <c r="I19" s="594">
        <v>1</v>
      </c>
      <c r="J19" s="590">
        <v>1</v>
      </c>
      <c r="K19" s="591">
        <f>K16+K17+K18</f>
        <v>1</v>
      </c>
      <c r="L19" s="595">
        <v>1</v>
      </c>
      <c r="N19" s="597"/>
      <c r="O19" s="597"/>
      <c r="P19" s="597"/>
    </row>
    <row r="23" spans="2:16" ht="12.75" hidden="1" customHeight="1">
      <c r="G23" s="598"/>
      <c r="H23" s="598"/>
      <c r="I23" s="598"/>
      <c r="J23" s="598">
        <f>[5]rptKNBIFOStavPozSmMes!$AE$3725</f>
        <v>136777016</v>
      </c>
      <c r="K23" s="598">
        <f>[5]rptKNBIFOStavPozSmMes!$AF$3725</f>
        <v>56371068</v>
      </c>
      <c r="L23" s="598">
        <f>[5]rptKNBIFOStavPozSmMes!$AG$3725</f>
        <v>9257253</v>
      </c>
      <c r="M23" s="598">
        <f>[5]rptKNBIFOStavPozSmMes!$AH$3724</f>
        <v>202405337</v>
      </c>
    </row>
  </sheetData>
  <mergeCells count="9">
    <mergeCell ref="B7:B10"/>
    <mergeCell ref="B11:B15"/>
    <mergeCell ref="B16:B19"/>
    <mergeCell ref="K1:L1"/>
    <mergeCell ref="B3:L3"/>
    <mergeCell ref="B5:C6"/>
    <mergeCell ref="D5:F5"/>
    <mergeCell ref="G5:I5"/>
    <mergeCell ref="J5:L5"/>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1:S43"/>
  <sheetViews>
    <sheetView topLeftCell="D1" workbookViewId="0">
      <selection activeCell="N2" sqref="N2:P2"/>
    </sheetView>
  </sheetViews>
  <sheetFormatPr defaultRowHeight="12.75"/>
  <cols>
    <col min="1" max="1" width="3.140625" style="242" customWidth="1"/>
    <col min="2" max="2" width="9.85546875" style="242" customWidth="1"/>
    <col min="3" max="3" width="27.7109375" style="242" customWidth="1"/>
    <col min="4" max="4" width="11" style="242" customWidth="1"/>
    <col min="5" max="5" width="11.28515625" style="242" bestFit="1" customWidth="1"/>
    <col min="6" max="6" width="13.140625" style="242" customWidth="1"/>
    <col min="7" max="7" width="10.28515625" style="242" customWidth="1"/>
    <col min="8" max="8" width="11.28515625" style="242" bestFit="1" customWidth="1"/>
    <col min="9" max="9" width="12.5703125" style="242" customWidth="1"/>
    <col min="10" max="10" width="10.140625" style="242" bestFit="1" customWidth="1"/>
    <col min="11" max="11" width="11.28515625" style="242" bestFit="1" customWidth="1"/>
    <col min="12" max="12" width="12.85546875" style="242" bestFit="1" customWidth="1"/>
    <col min="13" max="13" width="12.28515625" style="242" customWidth="1"/>
    <col min="14" max="14" width="10.140625" style="242" bestFit="1" customWidth="1"/>
    <col min="15" max="15" width="13.140625" style="242" customWidth="1"/>
    <col min="16" max="16" width="10.140625" style="242" customWidth="1"/>
    <col min="17" max="16384" width="9.140625" style="242"/>
  </cols>
  <sheetData>
    <row r="1" spans="1:19">
      <c r="B1" s="243"/>
      <c r="C1" s="243"/>
      <c r="D1" s="243"/>
      <c r="E1" s="243"/>
      <c r="F1" s="243"/>
      <c r="G1" s="243"/>
      <c r="H1" s="243"/>
      <c r="I1" s="243"/>
      <c r="J1" s="243"/>
      <c r="K1" s="243"/>
      <c r="L1" s="243"/>
      <c r="M1" s="243"/>
      <c r="N1" s="243"/>
      <c r="O1" s="243"/>
      <c r="P1" s="243"/>
    </row>
    <row r="2" spans="1:19">
      <c r="A2" s="244"/>
      <c r="B2" s="245"/>
      <c r="C2" s="246"/>
      <c r="D2" s="246"/>
      <c r="E2" s="246"/>
      <c r="F2" s="246"/>
      <c r="G2" s="246"/>
      <c r="H2" s="246"/>
      <c r="I2" s="246"/>
      <c r="J2" s="246"/>
      <c r="K2" s="246"/>
      <c r="L2" s="246"/>
      <c r="M2" s="246"/>
      <c r="N2" s="1505" t="s">
        <v>745</v>
      </c>
      <c r="O2" s="1505"/>
      <c r="P2" s="1505"/>
    </row>
    <row r="3" spans="1:19" ht="14.25">
      <c r="B3" s="1464" t="s">
        <v>164</v>
      </c>
      <c r="C3" s="1464"/>
      <c r="D3" s="1464"/>
      <c r="E3" s="1464"/>
      <c r="F3" s="1464"/>
      <c r="G3" s="1464"/>
      <c r="H3" s="1464"/>
      <c r="I3" s="1464"/>
      <c r="J3" s="1464"/>
      <c r="K3" s="1464"/>
      <c r="L3" s="1464"/>
      <c r="M3" s="1464"/>
      <c r="N3" s="1464"/>
      <c r="O3" s="1464"/>
      <c r="P3" s="1464"/>
    </row>
    <row r="4" spans="1:19" ht="14.25">
      <c r="B4" s="247"/>
      <c r="C4" s="247"/>
      <c r="D4" s="247"/>
      <c r="E4" s="247"/>
      <c r="F4" s="247"/>
      <c r="G4" s="247"/>
      <c r="H4" s="247"/>
      <c r="I4" s="247"/>
      <c r="J4" s="247"/>
      <c r="K4" s="247"/>
      <c r="L4" s="247"/>
      <c r="M4" s="247"/>
      <c r="N4" s="247"/>
      <c r="O4" s="247"/>
      <c r="P4" s="247"/>
    </row>
    <row r="5" spans="1:19" ht="13.5" thickBot="1">
      <c r="B5" s="246"/>
      <c r="C5" s="246"/>
      <c r="D5" s="246"/>
      <c r="E5" s="246"/>
      <c r="F5" s="246"/>
      <c r="G5" s="246"/>
      <c r="H5" s="246"/>
      <c r="I5" s="246"/>
      <c r="J5" s="246"/>
      <c r="K5" s="246"/>
      <c r="L5" s="246"/>
      <c r="M5" s="246"/>
      <c r="N5" s="1506" t="s">
        <v>1</v>
      </c>
      <c r="O5" s="1506"/>
      <c r="P5" s="1506"/>
    </row>
    <row r="6" spans="1:19" ht="15" customHeight="1">
      <c r="B6" s="1507" t="s">
        <v>100</v>
      </c>
      <c r="C6" s="1507" t="s">
        <v>165</v>
      </c>
      <c r="D6" s="1509" t="s">
        <v>63</v>
      </c>
      <c r="E6" s="1509" t="s">
        <v>63</v>
      </c>
      <c r="F6" s="1511"/>
      <c r="G6" s="1512"/>
      <c r="H6" s="1511" t="s">
        <v>166</v>
      </c>
      <c r="I6" s="1511"/>
      <c r="J6" s="1511"/>
      <c r="K6" s="1509" t="s">
        <v>167</v>
      </c>
      <c r="L6" s="1511"/>
      <c r="M6" s="1512"/>
      <c r="N6" s="1511" t="s">
        <v>168</v>
      </c>
      <c r="O6" s="1511"/>
      <c r="P6" s="1512"/>
    </row>
    <row r="7" spans="1:19" ht="39" thickBot="1">
      <c r="B7" s="1508"/>
      <c r="C7" s="1508"/>
      <c r="D7" s="1510"/>
      <c r="E7" s="248" t="s">
        <v>169</v>
      </c>
      <c r="F7" s="249" t="s">
        <v>170</v>
      </c>
      <c r="G7" s="250" t="s">
        <v>171</v>
      </c>
      <c r="H7" s="248" t="s">
        <v>169</v>
      </c>
      <c r="I7" s="249" t="s">
        <v>170</v>
      </c>
      <c r="J7" s="250" t="s">
        <v>171</v>
      </c>
      <c r="K7" s="251" t="s">
        <v>169</v>
      </c>
      <c r="L7" s="249" t="s">
        <v>170</v>
      </c>
      <c r="M7" s="252" t="s">
        <v>171</v>
      </c>
      <c r="N7" s="248" t="s">
        <v>169</v>
      </c>
      <c r="O7" s="249" t="s">
        <v>170</v>
      </c>
      <c r="P7" s="250" t="s">
        <v>171</v>
      </c>
    </row>
    <row r="8" spans="1:19" ht="29.25" customHeight="1">
      <c r="B8" s="1499">
        <v>40543</v>
      </c>
      <c r="C8" s="253" t="s">
        <v>172</v>
      </c>
      <c r="D8" s="254">
        <v>73873.282489999998</v>
      </c>
      <c r="E8" s="255">
        <v>42050.955379999999</v>
      </c>
      <c r="F8" s="256">
        <v>0</v>
      </c>
      <c r="G8" s="255">
        <v>31822.327109999998</v>
      </c>
      <c r="H8" s="257">
        <v>21726.508840000002</v>
      </c>
      <c r="I8" s="258">
        <v>0</v>
      </c>
      <c r="J8" s="259">
        <v>11778.2935</v>
      </c>
      <c r="K8" s="260">
        <v>17606.49166</v>
      </c>
      <c r="L8" s="258">
        <v>0</v>
      </c>
      <c r="M8" s="255">
        <v>18109.824789999999</v>
      </c>
      <c r="N8" s="257">
        <v>2717.9548800000002</v>
      </c>
      <c r="O8" s="258">
        <v>0</v>
      </c>
      <c r="P8" s="261">
        <v>1934.2088199999998</v>
      </c>
      <c r="S8" s="244"/>
    </row>
    <row r="9" spans="1:19" ht="29.25" customHeight="1">
      <c r="B9" s="1500"/>
      <c r="C9" s="262" t="s">
        <v>173</v>
      </c>
      <c r="D9" s="263">
        <v>106462.89466000001</v>
      </c>
      <c r="E9" s="264">
        <v>39437.412279999997</v>
      </c>
      <c r="F9" s="265">
        <v>4000.6349999999998</v>
      </c>
      <c r="G9" s="264">
        <v>63024.847380000007</v>
      </c>
      <c r="H9" s="266">
        <v>8160.1138700000001</v>
      </c>
      <c r="I9" s="267">
        <v>3806.7080000000001</v>
      </c>
      <c r="J9" s="268">
        <v>9950.1035800000009</v>
      </c>
      <c r="K9" s="266">
        <v>29985.391919999998</v>
      </c>
      <c r="L9" s="267">
        <v>0.14899999999999999</v>
      </c>
      <c r="M9" s="264">
        <v>52052.142010000003</v>
      </c>
      <c r="N9" s="266">
        <v>1291.9064900000001</v>
      </c>
      <c r="O9" s="267">
        <v>193.77799999999999</v>
      </c>
      <c r="P9" s="269">
        <v>1022.6017900000001</v>
      </c>
    </row>
    <row r="10" spans="1:19" ht="29.25" customHeight="1">
      <c r="B10" s="1500"/>
      <c r="C10" s="262" t="s">
        <v>174</v>
      </c>
      <c r="D10" s="263">
        <v>32933.49972</v>
      </c>
      <c r="E10" s="264">
        <v>13425.67937</v>
      </c>
      <c r="F10" s="265">
        <v>295.80700000000002</v>
      </c>
      <c r="G10" s="264">
        <v>19212.013350000001</v>
      </c>
      <c r="H10" s="266">
        <v>1499.45813</v>
      </c>
      <c r="I10" s="267">
        <v>284.61500000000001</v>
      </c>
      <c r="J10" s="268">
        <v>299.72399999999999</v>
      </c>
      <c r="K10" s="266">
        <v>11649.37624</v>
      </c>
      <c r="L10" s="267">
        <v>4.1719999999999997</v>
      </c>
      <c r="M10" s="270">
        <v>18082.360840000001</v>
      </c>
      <c r="N10" s="266">
        <v>276.84500000000003</v>
      </c>
      <c r="O10" s="267">
        <v>7.02</v>
      </c>
      <c r="P10" s="270">
        <v>829.92850999999996</v>
      </c>
    </row>
    <row r="11" spans="1:19" ht="29.25" customHeight="1" thickBot="1">
      <c r="B11" s="1501"/>
      <c r="C11" s="271" t="s">
        <v>175</v>
      </c>
      <c r="D11" s="272">
        <f>D8+D9+D10</f>
        <v>213269.67687</v>
      </c>
      <c r="E11" s="273">
        <f>E8+E9+E10</f>
        <v>94914.047029999987</v>
      </c>
      <c r="F11" s="274">
        <f t="shared" ref="F11:P11" si="0">F8+F9+F10</f>
        <v>4296.442</v>
      </c>
      <c r="G11" s="275">
        <f t="shared" si="0"/>
        <v>114059.18784</v>
      </c>
      <c r="H11" s="273">
        <f t="shared" si="0"/>
        <v>31386.080840000002</v>
      </c>
      <c r="I11" s="276">
        <f t="shared" si="0"/>
        <v>4091.3230000000003</v>
      </c>
      <c r="J11" s="277">
        <f t="shared" si="0"/>
        <v>22028.121080000001</v>
      </c>
      <c r="K11" s="273">
        <f t="shared" si="0"/>
        <v>59241.259819999992</v>
      </c>
      <c r="L11" s="276">
        <f t="shared" si="0"/>
        <v>4.3209999999999997</v>
      </c>
      <c r="M11" s="277">
        <f t="shared" si="0"/>
        <v>88244.327640000003</v>
      </c>
      <c r="N11" s="273">
        <f t="shared" si="0"/>
        <v>4286.7063700000008</v>
      </c>
      <c r="O11" s="276">
        <f t="shared" si="0"/>
        <v>200.798</v>
      </c>
      <c r="P11" s="277">
        <f t="shared" si="0"/>
        <v>3786.7391200000002</v>
      </c>
    </row>
    <row r="12" spans="1:19" ht="29.25" customHeight="1">
      <c r="B12" s="1499">
        <v>40908</v>
      </c>
      <c r="C12" s="253" t="s">
        <v>172</v>
      </c>
      <c r="D12" s="278">
        <f>[6]rptKNBIFOStavPozSmMes!$W$3721/1000</f>
        <v>76096.800000000003</v>
      </c>
      <c r="E12" s="279">
        <f>[6]rptKNBIFOStavPozSmMes!$W$3713/1000</f>
        <v>43742.69</v>
      </c>
      <c r="F12" s="280">
        <f>[6]rptKNBIFOStavPozSmMes!$W$3717/1000</f>
        <v>0.83399999999999996</v>
      </c>
      <c r="G12" s="278">
        <f>[6]rptKNBIFOStavPozSmMes!$W$3709/1000</f>
        <v>32353.276000000002</v>
      </c>
      <c r="H12" s="279">
        <f>[6]rptKNBIFOStavPozSmMes!$W$3679/1000</f>
        <v>21515.886999999999</v>
      </c>
      <c r="I12" s="280">
        <f>[6]rptKNBIFOStavPozSmMes!$W$3683/1000</f>
        <v>0.83399999999999996</v>
      </c>
      <c r="J12" s="281">
        <f>[6]rptKNBIFOStavPozSmMes!$W$3675/1000</f>
        <v>11466.995000000001</v>
      </c>
      <c r="K12" s="278">
        <f>[6]rptKNBIFOStavPozSmMes!$W$3662/1000</f>
        <v>19409.395</v>
      </c>
      <c r="L12" s="280">
        <f>[6]rptKNBIFOStavPozSmMes!$W$3666</f>
        <v>0</v>
      </c>
      <c r="M12" s="278">
        <f>[6]rptKNBIFOStavPozSmMes!$W$3658/1000</f>
        <v>19058.648000000001</v>
      </c>
      <c r="N12" s="279">
        <f>[6]rptKNBIFOStavPozSmMes!$W$3696/1000</f>
        <v>2817.4079999999999</v>
      </c>
      <c r="O12" s="280">
        <f>[6]rptKNBIFOStavPozSmMes!$W$3700</f>
        <v>0</v>
      </c>
      <c r="P12" s="281">
        <f>[6]rptKNBIFOStavPozSmMes!$W$3692/1000</f>
        <v>1827.633</v>
      </c>
    </row>
    <row r="13" spans="1:19" ht="29.25" customHeight="1">
      <c r="B13" s="1500"/>
      <c r="C13" s="262" t="s">
        <v>173</v>
      </c>
      <c r="D13" s="264">
        <f>[6]rptKNBIFOStavPozSmMes!$W$3722/1000</f>
        <v>116888.129</v>
      </c>
      <c r="E13" s="266">
        <f>[6]rptKNBIFOStavPozSmMes!$W$3714/1000</f>
        <v>46453.663</v>
      </c>
      <c r="F13" s="265">
        <f>[6]rptKNBIFOStavPozSmMes!$W$3718/1000</f>
        <v>4418.1909999999998</v>
      </c>
      <c r="G13" s="264">
        <f>[6]rptKNBIFOStavPozSmMes!$W$3710/1000</f>
        <v>66016.274999999994</v>
      </c>
      <c r="H13" s="266">
        <f>[6]rptKNBIFOStavPozSmMes!$W$3680/1000</f>
        <v>10657.985000000001</v>
      </c>
      <c r="I13" s="265">
        <f>[6]rptKNBIFOStavPozSmMes!$W$3684/1000</f>
        <v>4137.4790000000003</v>
      </c>
      <c r="J13" s="269">
        <f>[6]rptKNBIFOStavPozSmMes!$W$3676/1000</f>
        <v>9568.6190000000006</v>
      </c>
      <c r="K13" s="264">
        <f>[6]rptKNBIFOStavPozSmMes!$W$3663/1000</f>
        <v>34619.741000000002</v>
      </c>
      <c r="L13" s="265">
        <f>[6]rptKNBIFOStavPozSmMes!$W$3667/1000</f>
        <v>4.7859999999999996</v>
      </c>
      <c r="M13" s="264">
        <f>[6]rptKNBIFOStavPozSmMes!$W$3659/1000</f>
        <v>55624.66</v>
      </c>
      <c r="N13" s="266">
        <f>[6]rptKNBIFOStavPozSmMes!$W$3697/1000</f>
        <v>1175.9369999999999</v>
      </c>
      <c r="O13" s="265">
        <f>[6]rptKNBIFOStavPozSmMes!$W$3701/1000</f>
        <v>275.92599999999999</v>
      </c>
      <c r="P13" s="270">
        <f>[6]rptKNBIFOStavPozSmMes!$W$3693/1000</f>
        <v>822.99599999999998</v>
      </c>
    </row>
    <row r="14" spans="1:19" ht="29.25" customHeight="1">
      <c r="B14" s="1500"/>
      <c r="C14" s="262" t="s">
        <v>174</v>
      </c>
      <c r="D14" s="282">
        <f>[6]rptKNBIFOStavPozSmMes!$W$3723/1000</f>
        <v>41176.298000000003</v>
      </c>
      <c r="E14" s="260">
        <f>[6]rptKNBIFOStavPozSmMes!$W$3715/1000</f>
        <v>20565.237000000001</v>
      </c>
      <c r="F14" s="283">
        <f>[6]rptKNBIFOStavPozSmMes!$W$3719/1000</f>
        <v>143.126</v>
      </c>
      <c r="G14" s="284">
        <f>[6]rptKNBIFOStavPozSmMes!$W$3711/1000</f>
        <v>20467.935000000001</v>
      </c>
      <c r="H14" s="260">
        <f>[6]rptKNBIFOStavPozSmMes!$W$3681/1000</f>
        <v>2287.5239999999999</v>
      </c>
      <c r="I14" s="283">
        <f>[6]rptKNBIFOStavPozSmMes!$W$3685/1000</f>
        <v>136.107</v>
      </c>
      <c r="J14" s="261">
        <f>[6]rptKNBIFOStavPozSmMes!$W$3677/1000</f>
        <v>843.16200000000003</v>
      </c>
      <c r="K14" s="284">
        <f>[6]rptKNBIFOStavPozSmMes!$W$3664/1000</f>
        <v>17910.45</v>
      </c>
      <c r="L14" s="283">
        <f>[6]rptKNBIFOStavPozSmMes!$W$3668</f>
        <v>0</v>
      </c>
      <c r="M14" s="284">
        <f>[6]rptKNBIFOStavPozSmMes!$W$3660/1000</f>
        <v>18680.562000000002</v>
      </c>
      <c r="N14" s="260">
        <f>[6]rptKNBIFOStavPozSmMes!$W$3698/1000</f>
        <v>367.26299999999998</v>
      </c>
      <c r="O14" s="265">
        <f>[6]rptKNBIFOStavPozSmMes!$W$3702/1000</f>
        <v>7.0190000000000001</v>
      </c>
      <c r="P14" s="270">
        <f>[6]rptKNBIFOStavPozSmMes!$W$3694/1000</f>
        <v>944.21100000000001</v>
      </c>
    </row>
    <row r="15" spans="1:19" ht="29.25" customHeight="1" thickBot="1">
      <c r="B15" s="1501"/>
      <c r="C15" s="271" t="s">
        <v>175</v>
      </c>
      <c r="D15" s="285">
        <f t="shared" ref="D15:P15" si="1">D12+D13+D14</f>
        <v>234161.22700000001</v>
      </c>
      <c r="E15" s="273">
        <f t="shared" si="1"/>
        <v>110761.59</v>
      </c>
      <c r="F15" s="286">
        <f t="shared" si="1"/>
        <v>4562.1509999999998</v>
      </c>
      <c r="G15" s="287">
        <f t="shared" si="1"/>
        <v>118837.48599999999</v>
      </c>
      <c r="H15" s="288">
        <f t="shared" si="1"/>
        <v>34461.396000000001</v>
      </c>
      <c r="I15" s="289">
        <f t="shared" si="1"/>
        <v>4274.42</v>
      </c>
      <c r="J15" s="290">
        <f t="shared" si="1"/>
        <v>21878.776000000002</v>
      </c>
      <c r="K15" s="291">
        <f t="shared" si="1"/>
        <v>71939.585999999996</v>
      </c>
      <c r="L15" s="274">
        <f t="shared" si="1"/>
        <v>4.7859999999999996</v>
      </c>
      <c r="M15" s="276">
        <f t="shared" si="1"/>
        <v>93363.87000000001</v>
      </c>
      <c r="N15" s="273">
        <f t="shared" si="1"/>
        <v>4360.6080000000002</v>
      </c>
      <c r="O15" s="274">
        <f t="shared" si="1"/>
        <v>282.94499999999999</v>
      </c>
      <c r="P15" s="292">
        <f t="shared" si="1"/>
        <v>3594.84</v>
      </c>
    </row>
    <row r="16" spans="1:19" ht="26.25" customHeight="1">
      <c r="B16" s="1502"/>
      <c r="C16" s="293" t="s">
        <v>176</v>
      </c>
      <c r="D16" s="294">
        <f>D15-D11</f>
        <v>20891.550130000018</v>
      </c>
      <c r="E16" s="295">
        <f t="shared" ref="E16:P16" si="2">E15-E11</f>
        <v>15847.54297000001</v>
      </c>
      <c r="F16" s="296">
        <f t="shared" si="2"/>
        <v>265.70899999999983</v>
      </c>
      <c r="G16" s="297">
        <f t="shared" si="2"/>
        <v>4778.2981599999912</v>
      </c>
      <c r="H16" s="298">
        <f t="shared" si="2"/>
        <v>3075.3151599999983</v>
      </c>
      <c r="I16" s="299">
        <f t="shared" si="2"/>
        <v>183.09699999999975</v>
      </c>
      <c r="J16" s="300">
        <f t="shared" si="2"/>
        <v>-149.34507999999914</v>
      </c>
      <c r="K16" s="298">
        <f t="shared" si="2"/>
        <v>12698.326180000004</v>
      </c>
      <c r="L16" s="299">
        <f t="shared" si="2"/>
        <v>0.46499999999999986</v>
      </c>
      <c r="M16" s="300">
        <f t="shared" si="2"/>
        <v>5119.5423600000067</v>
      </c>
      <c r="N16" s="301">
        <f t="shared" si="2"/>
        <v>73.901629999999386</v>
      </c>
      <c r="O16" s="297">
        <f t="shared" si="2"/>
        <v>82.146999999999991</v>
      </c>
      <c r="P16" s="300">
        <f t="shared" si="2"/>
        <v>-191.89912000000004</v>
      </c>
    </row>
    <row r="17" spans="2:19" ht="16.5" customHeight="1">
      <c r="B17" s="1503"/>
      <c r="C17" s="262" t="s">
        <v>177</v>
      </c>
      <c r="D17" s="302">
        <f>(D16/D11)</f>
        <v>9.795837100055535E-2</v>
      </c>
      <c r="E17" s="303">
        <f t="shared" ref="E17:P17" si="3">(E16/E11)</f>
        <v>0.1669673084848125</v>
      </c>
      <c r="F17" s="304">
        <f t="shared" si="3"/>
        <v>6.1843962981462296E-2</v>
      </c>
      <c r="G17" s="305">
        <f t="shared" si="3"/>
        <v>4.1893145571954227E-2</v>
      </c>
      <c r="H17" s="306">
        <f t="shared" si="3"/>
        <v>9.7983407857685167E-2</v>
      </c>
      <c r="I17" s="307">
        <f t="shared" si="3"/>
        <v>4.4752516484276535E-2</v>
      </c>
      <c r="J17" s="305">
        <f t="shared" si="3"/>
        <v>-6.7797466455545349E-3</v>
      </c>
      <c r="K17" s="303">
        <f t="shared" si="3"/>
        <v>0.21434936087758583</v>
      </c>
      <c r="L17" s="304">
        <f t="shared" si="3"/>
        <v>0.10761397824577641</v>
      </c>
      <c r="M17" s="305">
        <f t="shared" si="3"/>
        <v>5.8015540453609675E-2</v>
      </c>
      <c r="N17" s="303">
        <f t="shared" si="3"/>
        <v>1.7239722906423231E-2</v>
      </c>
      <c r="O17" s="304">
        <f t="shared" si="3"/>
        <v>0.40910268030558067</v>
      </c>
      <c r="P17" s="305">
        <f t="shared" si="3"/>
        <v>-5.06766148706859E-2</v>
      </c>
    </row>
    <row r="18" spans="2:19" ht="21.95" customHeight="1" thickBot="1">
      <c r="B18" s="1504"/>
      <c r="C18" s="308" t="s">
        <v>178</v>
      </c>
      <c r="D18" s="309"/>
      <c r="E18" s="310">
        <f>E16/D16</f>
        <v>0.75856233124813111</v>
      </c>
      <c r="F18" s="311">
        <f>F16/D16</f>
        <v>1.2718491368356859E-2</v>
      </c>
      <c r="G18" s="312">
        <f>G16/D16</f>
        <v>0.22871917738351122</v>
      </c>
      <c r="H18" s="313">
        <f>H16/D16</f>
        <v>0.14720378051717101</v>
      </c>
      <c r="I18" s="311">
        <f>I16/D16</f>
        <v>8.7641653616250641E-3</v>
      </c>
      <c r="J18" s="312">
        <f>J16/D16</f>
        <v>-7.1485877816955951E-3</v>
      </c>
      <c r="K18" s="313">
        <f>K16/D16</f>
        <v>0.60782115740494325</v>
      </c>
      <c r="L18" s="311">
        <f>L16/D16</f>
        <v>2.2257802657365544E-5</v>
      </c>
      <c r="M18" s="314">
        <f>M16/D16</f>
        <v>0.24505325493527666</v>
      </c>
      <c r="N18" s="313">
        <f>N16/D16</f>
        <v>3.5373933260164129E-3</v>
      </c>
      <c r="O18" s="311">
        <f>O16/D16</f>
        <v>3.9320682040744253E-3</v>
      </c>
      <c r="P18" s="314">
        <f>P16/D16</f>
        <v>-9.1854897700690569E-3</v>
      </c>
      <c r="S18" s="244"/>
    </row>
    <row r="19" spans="2:19">
      <c r="F19" s="243"/>
      <c r="G19" s="243"/>
      <c r="H19" s="243"/>
      <c r="I19" s="243"/>
      <c r="J19" s="315"/>
      <c r="K19" s="243"/>
      <c r="L19" s="243"/>
      <c r="M19" s="316"/>
      <c r="N19" s="243"/>
    </row>
    <row r="20" spans="2:19">
      <c r="D20" s="317"/>
      <c r="E20" s="318"/>
      <c r="F20" s="319"/>
      <c r="G20" s="319"/>
      <c r="H20" s="320"/>
      <c r="I20" s="321"/>
      <c r="J20" s="321"/>
      <c r="K20" s="320"/>
      <c r="L20" s="243"/>
      <c r="M20" s="322"/>
      <c r="N20" s="243"/>
    </row>
    <row r="21" spans="2:19">
      <c r="D21" s="317"/>
      <c r="E21" s="318"/>
      <c r="F21" s="319"/>
      <c r="G21" s="319"/>
      <c r="H21" s="319"/>
      <c r="I21" s="319"/>
      <c r="J21" s="320"/>
      <c r="K21" s="320"/>
      <c r="L21" s="320"/>
      <c r="M21" s="320"/>
      <c r="N21" s="320"/>
      <c r="O21" s="317"/>
      <c r="P21" s="317"/>
      <c r="Q21" s="317"/>
      <c r="R21" s="317"/>
      <c r="S21" s="317"/>
    </row>
    <row r="22" spans="2:19">
      <c r="D22" s="317"/>
      <c r="E22" s="318"/>
      <c r="F22" s="319"/>
      <c r="G22" s="319"/>
      <c r="H22" s="320"/>
      <c r="I22" s="323"/>
      <c r="J22" s="324"/>
      <c r="K22" s="319"/>
      <c r="L22" s="320"/>
      <c r="M22" s="324"/>
      <c r="N22" s="320"/>
      <c r="O22" s="317"/>
      <c r="P22" s="317"/>
      <c r="Q22" s="317"/>
      <c r="R22" s="317"/>
      <c r="S22" s="317"/>
    </row>
    <row r="23" spans="2:19">
      <c r="C23" s="244"/>
      <c r="D23" s="317"/>
      <c r="E23" s="317"/>
      <c r="F23" s="320"/>
      <c r="G23" s="319"/>
      <c r="H23" s="320"/>
      <c r="I23" s="320"/>
      <c r="J23" s="319"/>
      <c r="K23" s="325"/>
      <c r="L23" s="320"/>
      <c r="M23" s="319"/>
      <c r="N23" s="320"/>
      <c r="O23" s="317"/>
      <c r="P23" s="317"/>
      <c r="Q23" s="317"/>
      <c r="R23" s="317"/>
      <c r="S23" s="317"/>
    </row>
    <row r="24" spans="2:19">
      <c r="C24" s="244"/>
      <c r="D24" s="317"/>
      <c r="E24" s="318"/>
      <c r="F24" s="320"/>
      <c r="G24" s="319"/>
      <c r="H24" s="320"/>
      <c r="I24" s="320"/>
      <c r="J24" s="319"/>
      <c r="K24" s="325"/>
      <c r="L24" s="320"/>
      <c r="M24" s="319"/>
      <c r="N24" s="320"/>
      <c r="O24" s="317"/>
      <c r="P24" s="317"/>
      <c r="Q24" s="317"/>
      <c r="R24" s="317"/>
      <c r="S24" s="317"/>
    </row>
    <row r="25" spans="2:19">
      <c r="B25" s="317"/>
      <c r="D25" s="317"/>
      <c r="E25" s="317"/>
      <c r="F25" s="320"/>
      <c r="G25" s="319"/>
      <c r="H25" s="320"/>
      <c r="I25" s="320"/>
      <c r="J25" s="319"/>
      <c r="K25" s="325"/>
      <c r="L25" s="320"/>
      <c r="M25" s="319"/>
      <c r="N25" s="320"/>
      <c r="O25" s="318"/>
      <c r="P25" s="317"/>
      <c r="Q25" s="317"/>
      <c r="R25" s="317"/>
      <c r="S25" s="317"/>
    </row>
    <row r="26" spans="2:19">
      <c r="B26" s="317"/>
      <c r="D26" s="317"/>
      <c r="E26" s="317"/>
      <c r="F26" s="317"/>
      <c r="G26" s="317"/>
      <c r="H26" s="317"/>
      <c r="I26" s="317"/>
      <c r="J26" s="317"/>
      <c r="K26" s="317"/>
      <c r="L26" s="317"/>
      <c r="M26" s="317"/>
      <c r="N26" s="317"/>
      <c r="O26" s="317"/>
      <c r="P26" s="317"/>
    </row>
    <row r="27" spans="2:19">
      <c r="B27" s="317"/>
      <c r="D27" s="317"/>
      <c r="E27" s="317"/>
      <c r="F27" s="317"/>
      <c r="G27" s="317"/>
      <c r="H27" s="317"/>
      <c r="I27" s="317"/>
      <c r="J27" s="317"/>
      <c r="K27" s="317"/>
      <c r="L27" s="317"/>
      <c r="M27" s="317"/>
      <c r="N27" s="317"/>
      <c r="O27" s="317"/>
      <c r="P27" s="317"/>
    </row>
    <row r="28" spans="2:19">
      <c r="B28" s="317"/>
      <c r="D28" s="317"/>
      <c r="E28" s="317"/>
      <c r="F28" s="317"/>
      <c r="G28" s="317"/>
      <c r="H28" s="317"/>
      <c r="I28" s="317"/>
      <c r="J28" s="317"/>
      <c r="K28" s="317"/>
      <c r="L28" s="317"/>
      <c r="M28" s="317"/>
      <c r="N28" s="317"/>
      <c r="O28" s="317"/>
      <c r="P28" s="317"/>
    </row>
    <row r="29" spans="2:19">
      <c r="D29" s="317"/>
      <c r="E29" s="317"/>
      <c r="F29" s="317"/>
      <c r="G29" s="317"/>
      <c r="H29" s="317"/>
      <c r="I29" s="317"/>
      <c r="J29" s="317"/>
      <c r="K29" s="317"/>
      <c r="L29" s="317"/>
      <c r="M29" s="317"/>
      <c r="N29" s="317"/>
      <c r="O29" s="317"/>
      <c r="P29" s="317"/>
    </row>
    <row r="30" spans="2:19">
      <c r="D30" s="326"/>
      <c r="E30" s="327"/>
      <c r="F30" s="327"/>
      <c r="G30" s="328"/>
      <c r="H30" s="321"/>
      <c r="I30" s="320"/>
      <c r="J30" s="243"/>
      <c r="K30" s="320"/>
      <c r="L30" s="322"/>
      <c r="M30" s="243"/>
      <c r="N30" s="243"/>
    </row>
    <row r="31" spans="2:19">
      <c r="D31" s="326"/>
      <c r="E31" s="327"/>
      <c r="F31" s="327"/>
      <c r="G31" s="328"/>
      <c r="H31" s="329"/>
      <c r="I31" s="319"/>
      <c r="J31" s="320"/>
      <c r="K31" s="321"/>
      <c r="L31" s="243"/>
      <c r="M31" s="243"/>
      <c r="N31" s="243"/>
    </row>
    <row r="32" spans="2:19">
      <c r="F32" s="243"/>
      <c r="G32" s="243"/>
      <c r="H32" s="243"/>
      <c r="I32" s="243"/>
      <c r="J32" s="320"/>
      <c r="K32" s="321"/>
      <c r="L32" s="243"/>
      <c r="M32" s="321"/>
      <c r="N32" s="243"/>
    </row>
    <row r="33" spans="3:14">
      <c r="F33" s="243"/>
      <c r="G33" s="243"/>
      <c r="H33" s="243"/>
      <c r="I33" s="243"/>
      <c r="J33" s="320"/>
      <c r="K33" s="321"/>
      <c r="L33" s="243"/>
      <c r="M33" s="243"/>
      <c r="N33" s="243"/>
    </row>
    <row r="34" spans="3:14">
      <c r="F34" s="243"/>
      <c r="G34" s="243"/>
      <c r="H34" s="243"/>
      <c r="I34" s="243"/>
      <c r="J34" s="320"/>
      <c r="K34" s="320"/>
      <c r="L34" s="243"/>
      <c r="M34" s="243"/>
      <c r="N34" s="243"/>
    </row>
    <row r="35" spans="3:14">
      <c r="D35" s="244"/>
      <c r="F35" s="243"/>
      <c r="G35" s="243"/>
      <c r="H35" s="243"/>
      <c r="I35" s="322"/>
      <c r="J35" s="243"/>
      <c r="K35" s="243"/>
      <c r="L35" s="243"/>
      <c r="M35" s="243"/>
      <c r="N35" s="243"/>
    </row>
    <row r="36" spans="3:14">
      <c r="F36" s="243"/>
      <c r="G36" s="321"/>
      <c r="H36" s="243"/>
      <c r="I36" s="243"/>
      <c r="J36" s="243"/>
      <c r="K36" s="243"/>
      <c r="L36" s="243"/>
      <c r="M36" s="243"/>
      <c r="N36" s="243"/>
    </row>
    <row r="37" spans="3:14">
      <c r="F37" s="243"/>
      <c r="G37" s="321"/>
      <c r="H37" s="243"/>
      <c r="I37" s="243"/>
      <c r="J37" s="243"/>
      <c r="K37" s="243"/>
      <c r="L37" s="243"/>
      <c r="M37" s="243"/>
      <c r="N37" s="243"/>
    </row>
    <row r="38" spans="3:14">
      <c r="F38" s="243"/>
      <c r="G38" s="321"/>
      <c r="H38" s="243"/>
      <c r="I38" s="243"/>
      <c r="J38" s="243"/>
      <c r="K38" s="243"/>
      <c r="L38" s="243"/>
      <c r="M38" s="243"/>
      <c r="N38" s="243"/>
    </row>
    <row r="39" spans="3:14">
      <c r="F39" s="243"/>
      <c r="G39" s="243"/>
      <c r="H39" s="322"/>
      <c r="I39" s="243"/>
      <c r="J39" s="243"/>
      <c r="K39" s="243"/>
      <c r="L39" s="243"/>
      <c r="M39" s="243"/>
      <c r="N39" s="243"/>
    </row>
    <row r="40" spans="3:14">
      <c r="C40" s="244"/>
      <c r="F40" s="243"/>
      <c r="G40" s="243"/>
      <c r="H40" s="243"/>
      <c r="I40" s="243"/>
      <c r="J40" s="243"/>
      <c r="K40" s="243"/>
      <c r="L40" s="243"/>
      <c r="M40" s="243"/>
      <c r="N40" s="243"/>
    </row>
    <row r="41" spans="3:14">
      <c r="F41" s="243"/>
      <c r="G41" s="243"/>
      <c r="H41" s="243"/>
      <c r="I41" s="243"/>
      <c r="J41" s="243"/>
      <c r="K41" s="243"/>
      <c r="L41" s="243"/>
      <c r="M41" s="243"/>
      <c r="N41" s="243"/>
    </row>
    <row r="42" spans="3:14">
      <c r="F42" s="243"/>
      <c r="G42" s="243"/>
      <c r="H42" s="243"/>
      <c r="I42" s="243"/>
      <c r="J42" s="243"/>
      <c r="K42" s="243"/>
      <c r="L42" s="243"/>
      <c r="M42" s="243"/>
      <c r="N42" s="243"/>
    </row>
    <row r="43" spans="3:14">
      <c r="C43" s="244"/>
      <c r="F43" s="243"/>
      <c r="G43" s="243"/>
      <c r="H43" s="243"/>
      <c r="I43" s="243"/>
      <c r="J43" s="243"/>
      <c r="K43" s="243"/>
      <c r="L43" s="243"/>
      <c r="M43" s="243"/>
      <c r="N43" s="243"/>
    </row>
  </sheetData>
  <mergeCells count="13">
    <mergeCell ref="B8:B11"/>
    <mergeCell ref="B12:B15"/>
    <mergeCell ref="B16:B18"/>
    <mergeCell ref="N2:P2"/>
    <mergeCell ref="B3:P3"/>
    <mergeCell ref="N5:P5"/>
    <mergeCell ref="B6:B7"/>
    <mergeCell ref="C6:C7"/>
    <mergeCell ref="D6:D7"/>
    <mergeCell ref="E6:G6"/>
    <mergeCell ref="H6:J6"/>
    <mergeCell ref="K6:M6"/>
    <mergeCell ref="N6:P6"/>
  </mergeCells>
  <printOptions horizontalCentered="1"/>
  <pageMargins left="0.37" right="0.31" top="0.74803149606299213" bottom="0.74803149606299213" header="0.31496062992125984" footer="0.31496062992125984"/>
  <pageSetup paperSize="9"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2</vt:i4>
      </vt:variant>
    </vt:vector>
  </HeadingPairs>
  <TitlesOfParts>
    <vt:vector size="36" baseType="lpstr">
      <vt:lpstr>Анекс 1</vt:lpstr>
      <vt:lpstr>Анекс 2</vt:lpstr>
      <vt:lpstr>Анекс 3</vt:lpstr>
      <vt:lpstr>Анекс 4 </vt:lpstr>
      <vt:lpstr>Анекс 5</vt:lpstr>
      <vt:lpstr>Анекс 6</vt:lpstr>
      <vt:lpstr>Анекс 7</vt:lpstr>
      <vt:lpstr>Анекс 8</vt:lpstr>
      <vt:lpstr>Анекс 9</vt:lpstr>
      <vt:lpstr>Анекс 10</vt:lpstr>
      <vt:lpstr>Анекс 11</vt:lpstr>
      <vt:lpstr>Анекс 12</vt:lpstr>
      <vt:lpstr>Анекс 13</vt:lpstr>
      <vt:lpstr>Анекс 14</vt:lpstr>
      <vt:lpstr>Анекс 15</vt:lpstr>
      <vt:lpstr>Анекс 16</vt:lpstr>
      <vt:lpstr>Анекс 17</vt:lpstr>
      <vt:lpstr>Анекс 18</vt:lpstr>
      <vt:lpstr>Анекс 19</vt:lpstr>
      <vt:lpstr>Анекс 20</vt:lpstr>
      <vt:lpstr>Анекс 21</vt:lpstr>
      <vt:lpstr>Анекс 22</vt:lpstr>
      <vt:lpstr>Анекс 23</vt:lpstr>
      <vt:lpstr>Анекс 24</vt:lpstr>
      <vt:lpstr>Анекс 25</vt:lpstr>
      <vt:lpstr>Анекс 26</vt:lpstr>
      <vt:lpstr>Анекс 27</vt:lpstr>
      <vt:lpstr>Анекс 28</vt:lpstr>
      <vt:lpstr>Анекс 29</vt:lpstr>
      <vt:lpstr>Анекс 30</vt:lpstr>
      <vt:lpstr>Анекс 31</vt:lpstr>
      <vt:lpstr>Анекс 32</vt:lpstr>
      <vt:lpstr>Анекс 33</vt:lpstr>
      <vt:lpstr>Анекс 34</vt:lpstr>
      <vt:lpstr>'Анекс 1'!Print_Area</vt:lpstr>
      <vt:lpstr>'Анекс 21'!Print_Area</vt:lpstr>
    </vt:vector>
  </TitlesOfParts>
  <Company>NBRM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ElenaM</dc:creator>
  <cp:lastModifiedBy>Viktorija Gligorova</cp:lastModifiedBy>
  <cp:lastPrinted>2012-04-25T13:54:51Z</cp:lastPrinted>
  <dcterms:created xsi:type="dcterms:W3CDTF">2012-04-06T11:32:48Z</dcterms:created>
  <dcterms:modified xsi:type="dcterms:W3CDTF">2012-04-26T09:01:01Z</dcterms:modified>
</cp:coreProperties>
</file>